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tote-rt01\Downloads\"/>
    </mc:Choice>
  </mc:AlternateContent>
  <xr:revisionPtr revIDLastSave="0" documentId="13_ncr:1_{66752E7E-F76D-4713-8DC6-92037337E6D6}" xr6:coauthVersionLast="47" xr6:coauthVersionMax="47" xr10:uidLastSave="{00000000-0000-0000-0000-000000000000}"/>
  <workbookProtection workbookAlgorithmName="SHA-512" workbookHashValue="AQ+0iFNpCTjz/AFqJSSCbLxOh9eZeu+q6vMm5Vf0VYcl/5cUb290/bdXf6UWU/69x4BNFUtVfN9q0Qk/0ST5SA==" workbookSaltValue="krZsvG6sSEy7kCYqUDn7zw==" workbookSpinCount="100000" lockStructure="1"/>
  <bookViews>
    <workbookView xWindow="-120" yWindow="-16320" windowWidth="29040" windowHeight="15720" xr2:uid="{07AE8BE2-CACD-4A11-BFC8-06B40D67D28E}"/>
  </bookViews>
  <sheets>
    <sheet name="Instructions and Disclaimers" sheetId="3" r:id="rId1"/>
    <sheet name="EFR Calculator" sheetId="2" r:id="rId2"/>
    <sheet name="Logic (Backend)" sheetId="1"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51" i="1"/>
  <c r="D31" i="1"/>
  <c r="D21" i="1"/>
  <c r="D11" i="1"/>
  <c r="D8" i="1"/>
  <c r="D7" i="1"/>
  <c r="D58" i="1" l="1"/>
  <c r="D14" i="1"/>
  <c r="D18" i="1" s="1"/>
  <c r="D54" i="1"/>
  <c r="D44" i="1"/>
  <c r="D17" i="1"/>
  <c r="D23" i="1" s="1"/>
  <c r="D34" i="1"/>
  <c r="D38" i="1" s="1"/>
  <c r="D48" i="1"/>
  <c r="D24" i="1"/>
  <c r="D28" i="1" s="1"/>
  <c r="D13" i="1"/>
  <c r="D15" i="1" s="1"/>
  <c r="D25" i="1" l="1"/>
  <c r="D62" i="1"/>
  <c r="D27" i="1"/>
  <c r="D19" i="1"/>
  <c r="D29" i="1" l="1"/>
  <c r="D33" i="1"/>
  <c r="D35" i="1" l="1"/>
  <c r="D37" i="1"/>
  <c r="D39" i="1" l="1"/>
  <c r="D43" i="1"/>
  <c r="D45" i="1" l="1"/>
  <c r="D47" i="1"/>
  <c r="D49" i="1" l="1"/>
  <c r="D53" i="1"/>
  <c r="D55" i="1" l="1"/>
  <c r="D57" i="1"/>
  <c r="D61" i="1" l="1"/>
  <c r="D59" i="1"/>
  <c r="D63" i="1" s="1"/>
</calcChain>
</file>

<file path=xl/sharedStrings.xml><?xml version="1.0" encoding="utf-8"?>
<sst xmlns="http://schemas.openxmlformats.org/spreadsheetml/2006/main" count="65" uniqueCount="28">
  <si>
    <t>PROTOTYPE 1 - Logic</t>
  </si>
  <si>
    <t>EFR Calculator</t>
  </si>
  <si>
    <t>Project Start Date (For the Current Submission)</t>
  </si>
  <si>
    <t>FY2025</t>
  </si>
  <si>
    <t>MOF (Government Contribution) Percentage</t>
  </si>
  <si>
    <t>Matching</t>
  </si>
  <si>
    <t>TB Contribution Percentage</t>
  </si>
  <si>
    <t>How many Applications have already been approved for EFR this FY</t>
  </si>
  <si>
    <t>Project 1</t>
  </si>
  <si>
    <t>Amount to be Submitted for Claims</t>
  </si>
  <si>
    <t xml:space="preserve">Maximum Grant Amount </t>
  </si>
  <si>
    <t>MOF Starting Contribution Amount</t>
  </si>
  <si>
    <t>TB Contribution Amount</t>
  </si>
  <si>
    <t>Total Approved/ Proposed Grant Amount</t>
  </si>
  <si>
    <t xml:space="preserve">Allowable Disbursement Amount </t>
  </si>
  <si>
    <t>MOF Actual Contributing Amount</t>
  </si>
  <si>
    <t>TB Actual Contributing Amount</t>
  </si>
  <si>
    <t>Total Disburseable Amount</t>
  </si>
  <si>
    <t>Project 2</t>
  </si>
  <si>
    <t>MOF Remaining Contribution Amount</t>
  </si>
  <si>
    <t>Project 3</t>
  </si>
  <si>
    <t>Project 4</t>
  </si>
  <si>
    <t>Project 5</t>
  </si>
  <si>
    <t>Total MOF Contribution</t>
  </si>
  <si>
    <t>Total TB Contribution</t>
  </si>
  <si>
    <t>Updated as at 29 Aug 2025</t>
  </si>
  <si>
    <t xml:space="preserve"> </t>
  </si>
  <si>
    <r>
      <t xml:space="preserve">
</t>
    </r>
    <r>
      <rPr>
        <b/>
        <sz val="36"/>
        <color rgb="FF002A91"/>
        <rFont val="Aptos Narrow"/>
        <family val="2"/>
        <scheme val="minor"/>
      </rPr>
      <t xml:space="preserve">Important Disclaimer </t>
    </r>
    <r>
      <rPr>
        <sz val="11"/>
        <color theme="1"/>
        <rFont val="Aptos Narrow"/>
        <family val="2"/>
        <scheme val="minor"/>
      </rPr>
      <t xml:space="preserve">
</t>
    </r>
    <r>
      <rPr>
        <b/>
        <sz val="18"/>
        <color theme="2" tint="-0.749992370372631"/>
        <rFont val="Aptos Narrow"/>
        <family val="2"/>
        <scheme val="minor"/>
      </rPr>
      <t xml:space="preserve">This calculator is in BETA and ONLY provides estimates. This calculator does not constitute an EFR application - all applications must be made through OurSG portal. Please refer to </t>
    </r>
    <r>
      <rPr>
        <b/>
        <u/>
        <sz val="18"/>
        <color theme="4"/>
        <rFont val="Aptos Narrow"/>
        <family val="2"/>
        <scheme val="minor"/>
      </rPr>
      <t>https://safe.menlosecurity.com/https://www.toteboard.gov.sg/grants/fund-raising-programme</t>
    </r>
    <r>
      <rPr>
        <b/>
        <sz val="18"/>
        <color theme="2" tint="-0.749992370372631"/>
        <rFont val="Aptos Narrow"/>
        <family val="2"/>
        <scheme val="minor"/>
      </rPr>
      <t xml:space="preserve"> for the latest EFR funding framework.
This result is an estimate. Tote Board does not guarantee the accuracy, completeness, or reliability of this calculation, and neither Tote Board nor their officers shall be liable for any decisions made or actions taken based on information from this calculator.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</si>
</sst>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4">
    <font>
      <sz val="11"/>
      <color theme="1"/>
      <name val="Aptos Narrow"/>
      <family val="2"/>
      <scheme val="minor"/>
    </font>
    <font>
      <sz val="11"/>
      <color theme="1"/>
      <name val="Aptos Narrow"/>
      <family val="2"/>
      <scheme val="minor"/>
    </font>
    <font>
      <sz val="9"/>
      <color theme="1"/>
      <name val="Sergoe ui"/>
    </font>
    <font>
      <b/>
      <sz val="9"/>
      <color theme="1"/>
      <name val="Sergoe ui"/>
    </font>
    <font>
      <b/>
      <sz val="9"/>
      <color theme="0"/>
      <name val="Sergoe ui"/>
    </font>
    <font>
      <b/>
      <sz val="9"/>
      <color theme="9"/>
      <name val="Sergoe ui"/>
    </font>
    <font>
      <sz val="9"/>
      <color theme="2" tint="-0.749992370372631"/>
      <name val="Sergoe ui"/>
    </font>
    <font>
      <b/>
      <sz val="9"/>
      <color theme="2" tint="-0.749992370372631"/>
      <name val="Sergoe ui"/>
    </font>
    <font>
      <b/>
      <sz val="9"/>
      <color rgb="FFFF0000"/>
      <name val="Sergoe ui"/>
    </font>
    <font>
      <sz val="9"/>
      <color theme="1" tint="0.499984740745262"/>
      <name val="Sergoe ui"/>
    </font>
    <font>
      <b/>
      <i/>
      <sz val="8"/>
      <color theme="1"/>
      <name val="Sergoe ui"/>
    </font>
    <font>
      <b/>
      <u val="singleAccounting"/>
      <sz val="18"/>
      <color theme="1"/>
      <name val="Aptos Display"/>
      <family val="2"/>
      <scheme val="major"/>
    </font>
    <font>
      <b/>
      <u val="singleAccounting"/>
      <sz val="18"/>
      <color rgb="FF002060"/>
      <name val="Aptos Display"/>
      <family val="2"/>
      <scheme val="major"/>
    </font>
    <font>
      <u/>
      <sz val="11"/>
      <color theme="1"/>
      <name val="Aptos"/>
      <family val="2"/>
    </font>
    <font>
      <sz val="11"/>
      <color theme="1"/>
      <name val="Aptos"/>
      <family val="2"/>
    </font>
    <font>
      <sz val="10"/>
      <color theme="1"/>
      <name val="Aptos"/>
      <family val="2"/>
    </font>
    <font>
      <i/>
      <sz val="11"/>
      <color theme="1"/>
      <name val="Aptos"/>
      <family val="2"/>
    </font>
    <font>
      <sz val="10"/>
      <color theme="1"/>
      <name val="Symbol"/>
      <family val="1"/>
      <charset val="2"/>
    </font>
    <font>
      <sz val="11"/>
      <color theme="1"/>
      <name val="Manr"/>
    </font>
    <font>
      <b/>
      <u val="singleAccounting"/>
      <sz val="18"/>
      <color rgb="FF002A91"/>
      <name val="Aptos Display"/>
      <family val="2"/>
      <scheme val="major"/>
    </font>
    <font>
      <sz val="11"/>
      <color rgb="FF002A91"/>
      <name val="Aptos Narrow"/>
      <family val="2"/>
      <scheme val="minor"/>
    </font>
    <font>
      <b/>
      <sz val="36"/>
      <color rgb="FF002A91"/>
      <name val="Aptos Narrow"/>
      <family val="2"/>
      <scheme val="minor"/>
    </font>
    <font>
      <b/>
      <sz val="18"/>
      <color theme="2" tint="-0.749992370372631"/>
      <name val="Aptos Narrow"/>
      <family val="2"/>
      <scheme val="minor"/>
    </font>
    <font>
      <b/>
      <u/>
      <sz val="18"/>
      <color theme="4"/>
      <name val="Aptos Narrow"/>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08">
    <xf numFmtId="0" fontId="0" fillId="0" borderId="0" xfId="0"/>
    <xf numFmtId="0" fontId="2" fillId="2" borderId="0" xfId="0" applyFont="1" applyFill="1" applyProtection="1">
      <protection locked="0"/>
    </xf>
    <xf numFmtId="0" fontId="2" fillId="2" borderId="0" xfId="0" applyFont="1" applyFill="1" applyAlignment="1" applyProtection="1">
      <alignment wrapText="1"/>
      <protection locked="0"/>
    </xf>
    <xf numFmtId="0" fontId="2" fillId="2" borderId="0" xfId="0" applyFont="1" applyFill="1" applyAlignment="1" applyProtection="1">
      <alignment horizontal="center" vertical="center"/>
      <protection locked="0"/>
    </xf>
    <xf numFmtId="0" fontId="2" fillId="3" borderId="1" xfId="0" applyFont="1" applyFill="1" applyBorder="1" applyProtection="1">
      <protection locked="0"/>
    </xf>
    <xf numFmtId="0" fontId="2" fillId="3" borderId="2" xfId="0" applyFont="1" applyFill="1" applyBorder="1" applyAlignment="1" applyProtection="1">
      <alignment wrapText="1"/>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Protection="1">
      <protection locked="0"/>
    </xf>
    <xf numFmtId="0" fontId="2" fillId="3" borderId="4" xfId="0" applyFont="1" applyFill="1" applyBorder="1" applyProtection="1">
      <protection locked="0"/>
    </xf>
    <xf numFmtId="0" fontId="3" fillId="3" borderId="0" xfId="0" applyFont="1" applyFill="1" applyAlignment="1" applyProtection="1">
      <alignment wrapText="1"/>
      <protection locked="0"/>
    </xf>
    <xf numFmtId="0" fontId="2" fillId="3" borderId="0" xfId="0" applyFont="1" applyFill="1" applyAlignment="1" applyProtection="1">
      <alignment horizontal="center" vertical="center"/>
      <protection locked="0"/>
    </xf>
    <xf numFmtId="0" fontId="2" fillId="3" borderId="5" xfId="0" applyFont="1" applyFill="1" applyBorder="1" applyProtection="1">
      <protection locked="0"/>
    </xf>
    <xf numFmtId="0" fontId="2" fillId="3" borderId="0" xfId="0" applyFont="1" applyFill="1" applyAlignment="1" applyProtection="1">
      <alignment wrapText="1"/>
      <protection locked="0"/>
    </xf>
    <xf numFmtId="0" fontId="5" fillId="3" borderId="9" xfId="0" applyFont="1" applyFill="1" applyBorder="1" applyAlignment="1" applyProtection="1">
      <alignment vertical="center" wrapText="1"/>
      <protection locked="0"/>
    </xf>
    <xf numFmtId="0" fontId="3" fillId="2" borderId="0" xfId="0" applyFont="1" applyFill="1" applyProtection="1">
      <protection locked="0"/>
    </xf>
    <xf numFmtId="0" fontId="6" fillId="5" borderId="6" xfId="0" applyFont="1" applyFill="1" applyBorder="1" applyAlignment="1" applyProtection="1">
      <alignment vertical="center" wrapText="1"/>
      <protection locked="0"/>
    </xf>
    <xf numFmtId="10" fontId="6" fillId="5" borderId="9" xfId="0" applyNumberFormat="1" applyFont="1" applyFill="1" applyBorder="1" applyAlignment="1">
      <alignment horizontal="right" vertical="center" wrapText="1"/>
    </xf>
    <xf numFmtId="0" fontId="6" fillId="5" borderId="10" xfId="0" applyFont="1" applyFill="1" applyBorder="1" applyAlignment="1" applyProtection="1">
      <alignment horizontal="right" vertical="center" wrapText="1"/>
      <protection locked="0"/>
    </xf>
    <xf numFmtId="0" fontId="3" fillId="3" borderId="9" xfId="0" applyFont="1" applyFill="1" applyBorder="1" applyAlignment="1" applyProtection="1">
      <alignment vertical="center" wrapText="1"/>
      <protection locked="0"/>
    </xf>
    <xf numFmtId="0" fontId="5" fillId="3" borderId="12" xfId="0" applyFont="1" applyFill="1" applyBorder="1" applyAlignment="1" applyProtection="1">
      <alignment horizontal="left" vertical="center" wrapText="1"/>
      <protection locked="0"/>
    </xf>
    <xf numFmtId="0" fontId="6" fillId="6" borderId="6" xfId="0" applyFont="1" applyFill="1" applyBorder="1" applyAlignment="1" applyProtection="1">
      <alignment vertical="center" wrapText="1"/>
      <protection locked="0"/>
    </xf>
    <xf numFmtId="0" fontId="6" fillId="6" borderId="12" xfId="0" applyFont="1" applyFill="1" applyBorder="1" applyAlignment="1" applyProtection="1">
      <alignment vertical="center" wrapText="1"/>
      <protection locked="0"/>
    </xf>
    <xf numFmtId="0" fontId="8" fillId="3" borderId="12" xfId="0" applyFont="1" applyFill="1" applyBorder="1" applyAlignment="1" applyProtection="1">
      <alignment vertical="center" wrapText="1"/>
      <protection locked="0"/>
    </xf>
    <xf numFmtId="0" fontId="6" fillId="7" borderId="6" xfId="0" applyFont="1" applyFill="1" applyBorder="1" applyAlignment="1" applyProtection="1">
      <alignment vertical="center" wrapText="1"/>
      <protection locked="0"/>
    </xf>
    <xf numFmtId="0" fontId="6" fillId="7" borderId="12"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44" fontId="8" fillId="3" borderId="0" xfId="0" applyNumberFormat="1" applyFont="1" applyFill="1" applyAlignment="1" applyProtection="1">
      <alignment horizontal="center" vertical="center" wrapText="1"/>
      <protection locked="0"/>
    </xf>
    <xf numFmtId="0" fontId="5" fillId="7" borderId="12" xfId="0" applyFont="1" applyFill="1" applyBorder="1" applyAlignment="1" applyProtection="1">
      <alignment vertical="center" wrapText="1"/>
      <protection locked="0"/>
    </xf>
    <xf numFmtId="44" fontId="3" fillId="3" borderId="0" xfId="0" applyNumberFormat="1" applyFont="1" applyFill="1" applyAlignment="1" applyProtection="1">
      <alignment horizontal="center" vertical="center"/>
      <protection locked="0"/>
    </xf>
    <xf numFmtId="0" fontId="10" fillId="3" borderId="6" xfId="0" applyFont="1" applyFill="1" applyBorder="1" applyProtection="1">
      <protection locked="0"/>
    </xf>
    <xf numFmtId="0" fontId="2" fillId="3" borderId="7" xfId="0" applyFont="1" applyFill="1" applyBorder="1" applyAlignment="1" applyProtection="1">
      <alignment wrapText="1"/>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Protection="1">
      <protection locked="0"/>
    </xf>
    <xf numFmtId="0" fontId="0" fillId="7" borderId="0" xfId="0" applyFill="1"/>
    <xf numFmtId="0" fontId="0" fillId="3" borderId="0" xfId="0" applyFill="1"/>
    <xf numFmtId="44" fontId="11" fillId="3" borderId="0" xfId="1" applyFont="1" applyFill="1" applyBorder="1" applyAlignment="1">
      <alignment vertical="center"/>
    </xf>
    <xf numFmtId="44" fontId="12" fillId="3" borderId="0" xfId="1" applyFont="1" applyFill="1" applyBorder="1" applyAlignment="1" applyProtection="1">
      <alignment horizontal="center" vertical="center"/>
      <protection locked="0"/>
    </xf>
    <xf numFmtId="0" fontId="18" fillId="7" borderId="0" xfId="0" applyFont="1" applyFill="1"/>
    <xf numFmtId="0" fontId="13" fillId="7" borderId="0" xfId="0" applyFont="1" applyFill="1" applyAlignment="1">
      <alignment vertical="center"/>
    </xf>
    <xf numFmtId="0" fontId="14" fillId="7" borderId="0" xfId="0" applyFont="1" applyFill="1" applyAlignment="1">
      <alignment vertical="center"/>
    </xf>
    <xf numFmtId="0" fontId="15" fillId="7" borderId="0" xfId="0" applyFont="1" applyFill="1" applyAlignment="1">
      <alignment horizontal="left" vertical="center" indent="6"/>
    </xf>
    <xf numFmtId="0" fontId="16" fillId="7" borderId="0" xfId="0" applyFont="1" applyFill="1" applyAlignment="1">
      <alignment horizontal="left" vertical="center" indent="1"/>
    </xf>
    <xf numFmtId="0" fontId="17" fillId="7" borderId="0" xfId="0" applyFont="1" applyFill="1" applyAlignment="1">
      <alignment horizontal="left" vertical="center" indent="9"/>
    </xf>
    <xf numFmtId="0" fontId="20" fillId="3" borderId="0" xfId="0" applyFont="1" applyFill="1"/>
    <xf numFmtId="0" fontId="0" fillId="7" borderId="0" xfId="0" applyFill="1" applyAlignment="1">
      <alignment vertical="top"/>
    </xf>
    <xf numFmtId="0" fontId="0" fillId="3" borderId="1" xfId="0" applyFill="1" applyBorder="1" applyAlignment="1">
      <alignment vertical="top" wrapText="1"/>
    </xf>
    <xf numFmtId="0" fontId="0" fillId="3" borderId="2" xfId="0" applyFill="1" applyBorder="1" applyAlignment="1">
      <alignment vertical="top" wrapText="1"/>
    </xf>
    <xf numFmtId="0" fontId="0" fillId="3" borderId="3" xfId="0" applyFill="1" applyBorder="1" applyAlignment="1">
      <alignment vertical="top" wrapText="1"/>
    </xf>
    <xf numFmtId="0" fontId="0" fillId="3" borderId="4" xfId="0" applyFill="1" applyBorder="1" applyAlignment="1">
      <alignment vertical="top" wrapText="1"/>
    </xf>
    <xf numFmtId="0" fontId="0" fillId="3" borderId="5" xfId="0" applyFill="1" applyBorder="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8" xfId="0" applyFill="1" applyBorder="1" applyAlignment="1">
      <alignment vertical="top" wrapText="1"/>
    </xf>
    <xf numFmtId="0" fontId="20" fillId="3" borderId="0" xfId="0" applyFont="1" applyFill="1" applyProtection="1">
      <protection locked="0"/>
    </xf>
    <xf numFmtId="44" fontId="12" fillId="3" borderId="0" xfId="1" applyFont="1" applyFill="1" applyBorder="1" applyAlignment="1" applyProtection="1">
      <alignment horizontal="center" vertical="center"/>
    </xf>
    <xf numFmtId="0" fontId="0" fillId="3" borderId="0" xfId="0" applyFill="1" applyAlignment="1">
      <alignment horizontal="center" vertical="top" wrapText="1"/>
    </xf>
    <xf numFmtId="44" fontId="19" fillId="3" borderId="0" xfId="1" applyFont="1" applyFill="1" applyBorder="1" applyAlignment="1" applyProtection="1">
      <alignment horizontal="center" vertical="center"/>
      <protection locked="0"/>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 fillId="3" borderId="9" xfId="0" applyFont="1" applyFill="1" applyBorder="1" applyAlignment="1" applyProtection="1">
      <alignment horizontal="right" vertical="center"/>
      <protection locked="0"/>
    </xf>
    <xf numFmtId="0" fontId="5" fillId="3" borderId="10" xfId="0" applyFont="1" applyFill="1" applyBorder="1" applyAlignment="1" applyProtection="1">
      <alignment horizontal="right" vertical="center"/>
      <protection locked="0"/>
    </xf>
    <xf numFmtId="0" fontId="2" fillId="2" borderId="0" xfId="0" applyFont="1" applyFill="1" applyAlignment="1" applyProtection="1">
      <alignment horizontal="left" vertical="top" wrapText="1"/>
      <protection locked="0"/>
    </xf>
    <xf numFmtId="0" fontId="3" fillId="3" borderId="6"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44" fontId="5" fillId="3" borderId="11" xfId="1" applyFont="1" applyFill="1" applyBorder="1" applyAlignment="1" applyProtection="1">
      <alignment horizontal="center" vertical="center" wrapText="1"/>
      <protection locked="0"/>
    </xf>
    <xf numFmtId="44" fontId="5" fillId="3" borderId="10" xfId="1" applyFont="1" applyFill="1" applyBorder="1" applyAlignment="1" applyProtection="1">
      <alignment horizontal="center" vertical="center" wrapText="1"/>
      <protection locked="0"/>
    </xf>
    <xf numFmtId="0" fontId="7" fillId="6" borderId="9"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44" fontId="6" fillId="6" borderId="9" xfId="1" applyFont="1" applyFill="1" applyBorder="1" applyAlignment="1" applyProtection="1">
      <alignment horizontal="center" vertical="center" wrapText="1"/>
    </xf>
    <xf numFmtId="44" fontId="6" fillId="6" borderId="10" xfId="1" applyFont="1" applyFill="1" applyBorder="1" applyAlignment="1" applyProtection="1">
      <alignment horizontal="center" vertical="center" wrapText="1"/>
    </xf>
    <xf numFmtId="0" fontId="7" fillId="7" borderId="9" xfId="0" applyFont="1" applyFill="1" applyBorder="1" applyAlignment="1" applyProtection="1">
      <alignment horizontal="center" vertical="center" wrapText="1"/>
      <protection locked="0"/>
    </xf>
    <xf numFmtId="0" fontId="7" fillId="7" borderId="11" xfId="0" applyFont="1" applyFill="1" applyBorder="1" applyAlignment="1" applyProtection="1">
      <alignment horizontal="center" vertical="center" wrapText="1"/>
      <protection locked="0"/>
    </xf>
    <xf numFmtId="0" fontId="7" fillId="7" borderId="10" xfId="0" applyFont="1" applyFill="1" applyBorder="1" applyAlignment="1" applyProtection="1">
      <alignment horizontal="center" vertical="center" wrapText="1"/>
      <protection locked="0"/>
    </xf>
    <xf numFmtId="44" fontId="7" fillId="6" borderId="9" xfId="1" applyFont="1" applyFill="1" applyBorder="1" applyAlignment="1" applyProtection="1">
      <alignment horizontal="center" vertical="center" wrapText="1"/>
    </xf>
    <xf numFmtId="44" fontId="7" fillId="6" borderId="10" xfId="1" applyFont="1" applyFill="1" applyBorder="1" applyAlignment="1" applyProtection="1">
      <alignment horizontal="center" vertical="center" wrapText="1"/>
    </xf>
    <xf numFmtId="44" fontId="6" fillId="6" borderId="6"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44" fontId="6" fillId="6" borderId="9" xfId="0" applyNumberFormat="1" applyFont="1" applyFill="1" applyBorder="1" applyAlignment="1">
      <alignment horizontal="center" vertical="center" wrapText="1"/>
    </xf>
    <xf numFmtId="0" fontId="6" fillId="6" borderId="10" xfId="0" applyFont="1" applyFill="1" applyBorder="1" applyAlignment="1">
      <alignment horizontal="center" vertical="center" wrapText="1"/>
    </xf>
    <xf numFmtId="44" fontId="8" fillId="3" borderId="11" xfId="0" applyNumberFormat="1" applyFont="1" applyFill="1" applyBorder="1" applyAlignment="1">
      <alignment horizontal="center" vertical="center" wrapText="1"/>
    </xf>
    <xf numFmtId="44" fontId="8" fillId="3" borderId="10" xfId="0" applyNumberFormat="1" applyFont="1" applyFill="1" applyBorder="1" applyAlignment="1">
      <alignment horizontal="center" vertical="center" wrapText="1"/>
    </xf>
    <xf numFmtId="44" fontId="6" fillId="7" borderId="9" xfId="1" applyFont="1" applyFill="1" applyBorder="1" applyAlignment="1" applyProtection="1">
      <alignment horizontal="center" vertical="center" wrapText="1"/>
      <protection locked="0"/>
    </xf>
    <xf numFmtId="44" fontId="6" fillId="7" borderId="10" xfId="1" applyFont="1" applyFill="1" applyBorder="1" applyAlignment="1" applyProtection="1">
      <alignment horizontal="center" vertical="center" wrapText="1"/>
      <protection locked="0"/>
    </xf>
    <xf numFmtId="44" fontId="7" fillId="7" borderId="9" xfId="1" applyFont="1" applyFill="1" applyBorder="1" applyAlignment="1" applyProtection="1">
      <alignment horizontal="center" vertical="center" wrapText="1"/>
      <protection locked="0"/>
    </xf>
    <xf numFmtId="44" fontId="7" fillId="7" borderId="10" xfId="1" applyFont="1" applyFill="1" applyBorder="1" applyAlignment="1" applyProtection="1">
      <alignment horizontal="center" vertical="center" wrapText="1"/>
      <protection locked="0"/>
    </xf>
    <xf numFmtId="44" fontId="6" fillId="7" borderId="9" xfId="0" applyNumberFormat="1" applyFont="1" applyFill="1" applyBorder="1" applyAlignment="1" applyProtection="1">
      <alignment horizontal="center" vertical="center" wrapText="1"/>
      <protection locked="0"/>
    </xf>
    <xf numFmtId="0" fontId="6" fillId="7" borderId="10" xfId="0" applyFont="1" applyFill="1" applyBorder="1" applyAlignment="1" applyProtection="1">
      <alignment horizontal="center" vertical="center" wrapText="1"/>
      <protection locked="0"/>
    </xf>
    <xf numFmtId="44" fontId="6" fillId="7" borderId="6" xfId="0" applyNumberFormat="1"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44" fontId="6" fillId="7" borderId="10" xfId="0" applyNumberFormat="1" applyFont="1" applyFill="1" applyBorder="1" applyAlignment="1" applyProtection="1">
      <alignment horizontal="center" vertical="center" wrapText="1"/>
      <protection locked="0"/>
    </xf>
    <xf numFmtId="44" fontId="8" fillId="3" borderId="9" xfId="0" applyNumberFormat="1" applyFont="1" applyFill="1" applyBorder="1" applyAlignment="1" applyProtection="1">
      <alignment horizontal="center" vertical="center" wrapText="1"/>
      <protection locked="0"/>
    </xf>
    <xf numFmtId="44" fontId="8" fillId="3" borderId="10" xfId="0" applyNumberFormat="1"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wrapText="1"/>
      <protection locked="0"/>
    </xf>
    <xf numFmtId="0" fontId="4" fillId="4" borderId="11" xfId="0" applyFont="1" applyFill="1" applyBorder="1" applyAlignment="1" applyProtection="1">
      <alignment horizontal="center" wrapText="1"/>
      <protection locked="0"/>
    </xf>
    <xf numFmtId="0" fontId="4" fillId="4" borderId="10" xfId="0" applyFont="1" applyFill="1" applyBorder="1" applyAlignment="1" applyProtection="1">
      <alignment horizontal="center" wrapText="1"/>
      <protection locked="0"/>
    </xf>
    <xf numFmtId="44" fontId="9" fillId="7" borderId="6" xfId="0" applyNumberFormat="1" applyFont="1" applyFill="1" applyBorder="1" applyAlignment="1" applyProtection="1">
      <alignment horizontal="center" vertical="center" wrapText="1"/>
      <protection locked="0"/>
    </xf>
    <xf numFmtId="0" fontId="9" fillId="7" borderId="8" xfId="0" applyFont="1" applyFill="1" applyBorder="1" applyAlignment="1" applyProtection="1">
      <alignment horizontal="center" vertical="center" wrapText="1"/>
      <protection locked="0"/>
    </xf>
    <xf numFmtId="44" fontId="9" fillId="7" borderId="9" xfId="0" applyNumberFormat="1" applyFont="1" applyFill="1" applyBorder="1" applyAlignment="1" applyProtection="1">
      <alignment horizontal="center" vertical="center" wrapText="1"/>
      <protection locked="0"/>
    </xf>
    <xf numFmtId="0" fontId="9" fillId="7" borderId="10" xfId="0" applyFont="1" applyFill="1" applyBorder="1" applyAlignment="1" applyProtection="1">
      <alignment horizontal="center" vertical="center" wrapText="1"/>
      <protection locked="0"/>
    </xf>
    <xf numFmtId="44" fontId="5" fillId="7" borderId="11" xfId="0" applyNumberFormat="1" applyFont="1" applyFill="1" applyBorder="1" applyAlignment="1" applyProtection="1">
      <alignment horizontal="center" vertical="center"/>
      <protection locked="0"/>
    </xf>
    <xf numFmtId="44" fontId="5" fillId="7" borderId="10" xfId="0" applyNumberFormat="1" applyFont="1" applyFill="1" applyBorder="1" applyAlignment="1" applyProtection="1">
      <alignment horizontal="center" vertical="center"/>
      <protection locked="0"/>
    </xf>
    <xf numFmtId="44" fontId="6" fillId="7" borderId="11" xfId="1" applyFont="1" applyFill="1" applyBorder="1" applyAlignment="1" applyProtection="1">
      <alignment horizontal="center" vertical="center"/>
      <protection locked="0"/>
    </xf>
    <xf numFmtId="44" fontId="6" fillId="7" borderId="10" xfId="1"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colors>
    <mruColors>
      <color rgb="FFFFA124"/>
      <color rgb="FF002A91"/>
      <color rgb="FFEBAA35"/>
      <color rgb="FFF7F0D5"/>
      <color rgb="FFF5E6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23</xdr:col>
      <xdr:colOff>355385</xdr:colOff>
      <xdr:row>29</xdr:row>
      <xdr:rowOff>159273</xdr:rowOff>
    </xdr:from>
    <xdr:to>
      <xdr:col>27</xdr:col>
      <xdr:colOff>98595</xdr:colOff>
      <xdr:row>34</xdr:row>
      <xdr:rowOff>163504</xdr:rowOff>
    </xdr:to>
    <xdr:pic>
      <xdr:nvPicPr>
        <xdr:cNvPr id="2" name="Picture 1" descr="A blue and orange text on a black background&#10;&#10;AI-generated content may be incorrect.">
          <a:extLst>
            <a:ext uri="{FF2B5EF4-FFF2-40B4-BE49-F238E27FC236}">
              <a16:creationId xmlns:a16="http://schemas.microsoft.com/office/drawing/2014/main" id="{CD9A3328-5469-B983-B3CE-0ADC442454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9278" y="5697380"/>
          <a:ext cx="2192496" cy="956731"/>
        </a:xfrm>
        <a:prstGeom prst="rect">
          <a:avLst/>
        </a:prstGeom>
      </xdr:spPr>
    </xdr:pic>
    <xdr:clientData/>
  </xdr:twoCellAnchor>
  <xdr:twoCellAnchor>
    <xdr:from>
      <xdr:col>13</xdr:col>
      <xdr:colOff>585105</xdr:colOff>
      <xdr:row>0</xdr:row>
      <xdr:rowOff>163284</xdr:rowOff>
    </xdr:from>
    <xdr:to>
      <xdr:col>28</xdr:col>
      <xdr:colOff>68035</xdr:colOff>
      <xdr:row>36</xdr:row>
      <xdr:rowOff>81642</xdr:rowOff>
    </xdr:to>
    <xdr:sp macro="" textlink="">
      <xdr:nvSpPr>
        <xdr:cNvPr id="3" name="Rectangle: Rounded Corners 2">
          <a:extLst>
            <a:ext uri="{FF2B5EF4-FFF2-40B4-BE49-F238E27FC236}">
              <a16:creationId xmlns:a16="http://schemas.microsoft.com/office/drawing/2014/main" id="{52F712BB-D6B8-260D-CAAD-F98180CB14E7}"/>
            </a:ext>
          </a:extLst>
        </xdr:cNvPr>
        <xdr:cNvSpPr/>
      </xdr:nvSpPr>
      <xdr:spPr>
        <a:xfrm>
          <a:off x="8735784" y="163284"/>
          <a:ext cx="8667751" cy="6803572"/>
        </a:xfrm>
        <a:prstGeom prst="roundRect">
          <a:avLst>
            <a:gd name="adj" fmla="val 4608"/>
          </a:avLst>
        </a:prstGeom>
        <a:noFill/>
        <a:ln w="209550">
          <a:solidFill>
            <a:srgbClr val="FFA12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597476</xdr:colOff>
      <xdr:row>1</xdr:row>
      <xdr:rowOff>0</xdr:rowOff>
    </xdr:from>
    <xdr:to>
      <xdr:col>30</xdr:col>
      <xdr:colOff>51953</xdr:colOff>
      <xdr:row>9</xdr:row>
      <xdr:rowOff>173182</xdr:rowOff>
    </xdr:to>
    <xdr:sp macro="" textlink="">
      <xdr:nvSpPr>
        <xdr:cNvPr id="21" name="Rectangle: Rounded Corners 20">
          <a:extLst>
            <a:ext uri="{FF2B5EF4-FFF2-40B4-BE49-F238E27FC236}">
              <a16:creationId xmlns:a16="http://schemas.microsoft.com/office/drawing/2014/main" id="{00000000-0008-0000-0100-000015000000}"/>
            </a:ext>
          </a:extLst>
        </xdr:cNvPr>
        <xdr:cNvSpPr/>
      </xdr:nvSpPr>
      <xdr:spPr>
        <a:xfrm>
          <a:off x="9083385" y="190500"/>
          <a:ext cx="9152659" cy="1697182"/>
        </a:xfrm>
        <a:prstGeom prst="roundRect">
          <a:avLst>
            <a:gd name="adj" fmla="val 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29</xdr:col>
      <xdr:colOff>353786</xdr:colOff>
      <xdr:row>18</xdr:row>
      <xdr:rowOff>156882</xdr:rowOff>
    </xdr:from>
    <xdr:to>
      <xdr:col>30</xdr:col>
      <xdr:colOff>43542</xdr:colOff>
      <xdr:row>110</xdr:row>
      <xdr:rowOff>10886</xdr:rowOff>
    </xdr:to>
    <xdr:sp macro="" textlink="">
      <xdr:nvSpPr>
        <xdr:cNvPr id="162" name="Rectangle: Rounded Corners 161">
          <a:extLst>
            <a:ext uri="{FF2B5EF4-FFF2-40B4-BE49-F238E27FC236}">
              <a16:creationId xmlns:a16="http://schemas.microsoft.com/office/drawing/2014/main" id="{00000000-0008-0000-0100-0000A2000000}"/>
            </a:ext>
          </a:extLst>
        </xdr:cNvPr>
        <xdr:cNvSpPr/>
      </xdr:nvSpPr>
      <xdr:spPr>
        <a:xfrm>
          <a:off x="18032186" y="3585882"/>
          <a:ext cx="299356" cy="17439875"/>
        </a:xfrm>
        <a:prstGeom prst="roundRect">
          <a:avLst>
            <a:gd name="adj" fmla="val 5606"/>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14</xdr:col>
      <xdr:colOff>585107</xdr:colOff>
      <xdr:row>18</xdr:row>
      <xdr:rowOff>163287</xdr:rowOff>
    </xdr:from>
    <xdr:to>
      <xdr:col>17</xdr:col>
      <xdr:colOff>176893</xdr:colOff>
      <xdr:row>110</xdr:row>
      <xdr:rowOff>10886</xdr:rowOff>
    </xdr:to>
    <xdr:sp macro="" textlink="">
      <xdr:nvSpPr>
        <xdr:cNvPr id="161" name="Rectangle: Rounded Corners 160">
          <a:extLst>
            <a:ext uri="{FF2B5EF4-FFF2-40B4-BE49-F238E27FC236}">
              <a16:creationId xmlns:a16="http://schemas.microsoft.com/office/drawing/2014/main" id="{00000000-0008-0000-0100-0000A1000000}"/>
            </a:ext>
          </a:extLst>
        </xdr:cNvPr>
        <xdr:cNvSpPr/>
      </xdr:nvSpPr>
      <xdr:spPr>
        <a:xfrm>
          <a:off x="9119507" y="3592287"/>
          <a:ext cx="1420586" cy="17433470"/>
        </a:xfrm>
        <a:prstGeom prst="roundRect">
          <a:avLst>
            <a:gd name="adj" fmla="val 1970"/>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29</xdr:col>
      <xdr:colOff>103259</xdr:colOff>
      <xdr:row>20</xdr:row>
      <xdr:rowOff>12484</xdr:rowOff>
    </xdr:from>
    <xdr:to>
      <xdr:col>30</xdr:col>
      <xdr:colOff>11206</xdr:colOff>
      <xdr:row>26</xdr:row>
      <xdr:rowOff>51290</xdr:rowOff>
    </xdr:to>
    <xdr:sp macro="" textlink="">
      <xdr:nvSpPr>
        <xdr:cNvPr id="24" name="Rectangle: Rounded Corners 23">
          <a:extLst>
            <a:ext uri="{FF2B5EF4-FFF2-40B4-BE49-F238E27FC236}">
              <a16:creationId xmlns:a16="http://schemas.microsoft.com/office/drawing/2014/main" id="{00000000-0008-0000-0100-000018000000}"/>
            </a:ext>
          </a:extLst>
        </xdr:cNvPr>
        <xdr:cNvSpPr/>
      </xdr:nvSpPr>
      <xdr:spPr>
        <a:xfrm>
          <a:off x="17651671" y="1760602"/>
          <a:ext cx="513064" cy="1305070"/>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14</xdr:col>
      <xdr:colOff>603254</xdr:colOff>
      <xdr:row>20</xdr:row>
      <xdr:rowOff>44788</xdr:rowOff>
    </xdr:from>
    <xdr:to>
      <xdr:col>15</xdr:col>
      <xdr:colOff>533148</xdr:colOff>
      <xdr:row>26</xdr:row>
      <xdr:rowOff>51290</xdr:rowOff>
    </xdr:to>
    <xdr:sp macro="" textlink="">
      <xdr:nvSpPr>
        <xdr:cNvPr id="25" name="Rectangle: Rounded Corners 24">
          <a:extLst>
            <a:ext uri="{FF2B5EF4-FFF2-40B4-BE49-F238E27FC236}">
              <a16:creationId xmlns:a16="http://schemas.microsoft.com/office/drawing/2014/main" id="{00000000-0008-0000-0100-000019000000}"/>
            </a:ext>
          </a:extLst>
        </xdr:cNvPr>
        <xdr:cNvSpPr/>
      </xdr:nvSpPr>
      <xdr:spPr>
        <a:xfrm>
          <a:off x="9074901" y="1792906"/>
          <a:ext cx="535012" cy="1272766"/>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14</xdr:col>
      <xdr:colOff>582706</xdr:colOff>
      <xdr:row>9</xdr:row>
      <xdr:rowOff>1</xdr:rowOff>
    </xdr:from>
    <xdr:to>
      <xdr:col>30</xdr:col>
      <xdr:colOff>41413</xdr:colOff>
      <xdr:row>20</xdr:row>
      <xdr:rowOff>240241</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9155206" y="1714501"/>
          <a:ext cx="9255850" cy="2362954"/>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29</xdr:col>
      <xdr:colOff>57150</xdr:colOff>
      <xdr:row>20</xdr:row>
      <xdr:rowOff>51333</xdr:rowOff>
    </xdr:from>
    <xdr:to>
      <xdr:col>29</xdr:col>
      <xdr:colOff>419100</xdr:colOff>
      <xdr:row>24</xdr:row>
      <xdr:rowOff>105784</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17735550" y="1765833"/>
          <a:ext cx="361950" cy="816451"/>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228600</xdr:colOff>
      <xdr:row>19</xdr:row>
      <xdr:rowOff>140804</xdr:rowOff>
    </xdr:from>
    <xdr:to>
      <xdr:col>20</xdr:col>
      <xdr:colOff>19050</xdr:colOff>
      <xdr:row>24</xdr:row>
      <xdr:rowOff>181493</xdr:rowOff>
    </xdr:to>
    <xdr:sp macro="" textlink="">
      <xdr:nvSpPr>
        <xdr:cNvPr id="31" name="Rectangle: Rounded Corners 30">
          <a:extLst>
            <a:ext uri="{FF2B5EF4-FFF2-40B4-BE49-F238E27FC236}">
              <a16:creationId xmlns:a16="http://schemas.microsoft.com/office/drawing/2014/main" id="{00000000-0008-0000-0100-00001F000000}"/>
            </a:ext>
          </a:extLst>
        </xdr:cNvPr>
        <xdr:cNvSpPr/>
      </xdr:nvSpPr>
      <xdr:spPr>
        <a:xfrm>
          <a:off x="9422296" y="1664804"/>
          <a:ext cx="2855015" cy="1067732"/>
        </a:xfrm>
        <a:prstGeom prst="roundRect">
          <a:avLst>
            <a:gd name="adj" fmla="val 141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19</xdr:col>
      <xdr:colOff>465484</xdr:colOff>
      <xdr:row>19</xdr:row>
      <xdr:rowOff>140804</xdr:rowOff>
    </xdr:from>
    <xdr:to>
      <xdr:col>29</xdr:col>
      <xdr:colOff>422901</xdr:colOff>
      <xdr:row>20</xdr:row>
      <xdr:rowOff>280147</xdr:rowOff>
    </xdr:to>
    <xdr:sp macro="" textlink="">
      <xdr:nvSpPr>
        <xdr:cNvPr id="32" name="Rectangle: Rounded Corners 31">
          <a:extLst>
            <a:ext uri="{FF2B5EF4-FFF2-40B4-BE49-F238E27FC236}">
              <a16:creationId xmlns:a16="http://schemas.microsoft.com/office/drawing/2014/main" id="{00000000-0008-0000-0100-000020000000}"/>
            </a:ext>
          </a:extLst>
        </xdr:cNvPr>
        <xdr:cNvSpPr/>
      </xdr:nvSpPr>
      <xdr:spPr>
        <a:xfrm>
          <a:off x="12110832" y="3760304"/>
          <a:ext cx="6086547" cy="354691"/>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14</xdr:col>
      <xdr:colOff>596348</xdr:colOff>
      <xdr:row>87</xdr:row>
      <xdr:rowOff>69272</xdr:rowOff>
    </xdr:from>
    <xdr:to>
      <xdr:col>30</xdr:col>
      <xdr:colOff>43544</xdr:colOff>
      <xdr:row>110</xdr:row>
      <xdr:rowOff>10886</xdr:rowOff>
    </xdr:to>
    <xdr:sp macro="" textlink="">
      <xdr:nvSpPr>
        <xdr:cNvPr id="2" name="Rectangle: Rounded Corners 1">
          <a:extLst>
            <a:ext uri="{FF2B5EF4-FFF2-40B4-BE49-F238E27FC236}">
              <a16:creationId xmlns:a16="http://schemas.microsoft.com/office/drawing/2014/main" id="{00000000-0008-0000-0100-000002000000}"/>
            </a:ext>
          </a:extLst>
        </xdr:cNvPr>
        <xdr:cNvSpPr/>
      </xdr:nvSpPr>
      <xdr:spPr>
        <a:xfrm>
          <a:off x="9130748" y="16702643"/>
          <a:ext cx="9200796" cy="4323114"/>
        </a:xfrm>
        <a:prstGeom prst="roundRect">
          <a:avLst>
            <a:gd name="adj" fmla="val 1970"/>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editAs="oneCell">
    <xdr:from>
      <xdr:col>24</xdr:col>
      <xdr:colOff>476250</xdr:colOff>
      <xdr:row>104</xdr:row>
      <xdr:rowOff>73364</xdr:rowOff>
    </xdr:from>
    <xdr:to>
      <xdr:col>29</xdr:col>
      <xdr:colOff>569357</xdr:colOff>
      <xdr:row>109</xdr:row>
      <xdr:rowOff>145782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5023523" y="19192637"/>
          <a:ext cx="3123789" cy="1024918"/>
        </a:xfrm>
        <a:prstGeom prst="rect">
          <a:avLst/>
        </a:prstGeom>
      </xdr:spPr>
    </xdr:pic>
    <xdr:clientData/>
  </xdr:twoCellAnchor>
  <xdr:twoCellAnchor editAs="oneCell">
    <xdr:from>
      <xdr:col>14</xdr:col>
      <xdr:colOff>584639</xdr:colOff>
      <xdr:row>87</xdr:row>
      <xdr:rowOff>54428</xdr:rowOff>
    </xdr:from>
    <xdr:to>
      <xdr:col>30</xdr:col>
      <xdr:colOff>41414</xdr:colOff>
      <xdr:row>103</xdr:row>
      <xdr:rowOff>101007</xdr:rowOff>
    </xdr:to>
    <xdr:pic>
      <xdr:nvPicPr>
        <xdr:cNvPr id="6" name="Picture 5">
          <a:extLst>
            <a:ext uri="{FF2B5EF4-FFF2-40B4-BE49-F238E27FC236}">
              <a16:creationId xmlns:a16="http://schemas.microsoft.com/office/drawing/2014/main" id="{00000000-0008-0000-0100-000006000000}"/>
            </a:ext>
          </a:extLst>
        </xdr:cNvPr>
        <xdr:cNvPicPr>
          <a:picLocks noGrp="1"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24640" b="24640"/>
        <a:stretch/>
      </xdr:blipFill>
      <xdr:spPr>
        <a:xfrm>
          <a:off x="9137432" y="16680480"/>
          <a:ext cx="9231396" cy="3094579"/>
        </a:xfrm>
        <a:custGeom>
          <a:avLst/>
          <a:gdLst>
            <a:gd name="connsiteX0" fmla="*/ 0 w 12191999"/>
            <a:gd name="connsiteY0" fmla="*/ 0 h 4115115"/>
            <a:gd name="connsiteX1" fmla="*/ 12191999 w 12191999"/>
            <a:gd name="connsiteY1" fmla="*/ 0 h 4115115"/>
            <a:gd name="connsiteX2" fmla="*/ 12191999 w 12191999"/>
            <a:gd name="connsiteY2" fmla="*/ 2782283 h 4115115"/>
            <a:gd name="connsiteX3" fmla="*/ 12189796 w 12191999"/>
            <a:gd name="connsiteY3" fmla="*/ 2783533 h 4115115"/>
            <a:gd name="connsiteX4" fmla="*/ 6098152 w 12191999"/>
            <a:gd name="connsiteY4" fmla="*/ 4115115 h 4115115"/>
            <a:gd name="connsiteX5" fmla="*/ 7169 w 12191999"/>
            <a:gd name="connsiteY5" fmla="*/ 2783895 h 4115115"/>
            <a:gd name="connsiteX6" fmla="*/ 0 w 12191999"/>
            <a:gd name="connsiteY6" fmla="*/ 2779841 h 41151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191999" h="4115115">
              <a:moveTo>
                <a:pt x="0" y="0"/>
              </a:moveTo>
              <a:lnTo>
                <a:pt x="12191999" y="0"/>
              </a:lnTo>
              <a:lnTo>
                <a:pt x="12191999" y="2782283"/>
              </a:lnTo>
              <a:lnTo>
                <a:pt x="12189796" y="2783533"/>
              </a:lnTo>
              <a:cubicBezTo>
                <a:pt x="12050512" y="2861861"/>
                <a:pt x="9764686" y="4115115"/>
                <a:pt x="6098152" y="4115115"/>
              </a:cubicBezTo>
              <a:cubicBezTo>
                <a:pt x="2431617" y="4115115"/>
                <a:pt x="152862" y="2865719"/>
                <a:pt x="7169" y="2783895"/>
              </a:cubicBezTo>
              <a:lnTo>
                <a:pt x="0" y="2779841"/>
              </a:lnTo>
              <a:close/>
            </a:path>
          </a:pathLst>
        </a:custGeom>
        <a:noFill/>
      </xdr:spPr>
    </xdr:pic>
    <xdr:clientData/>
  </xdr:twoCellAnchor>
  <xdr:twoCellAnchor>
    <xdr:from>
      <xdr:col>14</xdr:col>
      <xdr:colOff>573947</xdr:colOff>
      <xdr:row>108</xdr:row>
      <xdr:rowOff>89646</xdr:rowOff>
    </xdr:from>
    <xdr:to>
      <xdr:col>24</xdr:col>
      <xdr:colOff>145676</xdr:colOff>
      <xdr:row>109</xdr:row>
      <xdr:rowOff>179293</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9045594" y="20730881"/>
          <a:ext cx="5622906"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200" b="1" i="1" baseline="0">
              <a:solidFill>
                <a:schemeClr val="bg1"/>
              </a:solidFill>
              <a:latin typeface="+mj-lt"/>
            </a:rPr>
            <a:t>Applicable to EFR grants approved in FY2025 </a:t>
          </a:r>
          <a:r>
            <a:rPr lang="en-SG" sz="1200" b="0" i="1" baseline="0">
              <a:solidFill>
                <a:schemeClr val="bg1"/>
              </a:solidFill>
              <a:latin typeface="+mj-lt"/>
            </a:rPr>
            <a:t>(1 Apr 2025 to 31 Mar 2026)</a:t>
          </a:r>
          <a:endParaRPr lang="en-SG" sz="1200" b="0" i="1">
            <a:solidFill>
              <a:schemeClr val="bg1"/>
            </a:solidFill>
            <a:latin typeface="+mj-lt"/>
          </a:endParaRPr>
        </a:p>
      </xdr:txBody>
    </xdr:sp>
    <xdr:clientData/>
  </xdr:twoCellAnchor>
  <xdr:twoCellAnchor>
    <xdr:from>
      <xdr:col>15</xdr:col>
      <xdr:colOff>0</xdr:colOff>
      <xdr:row>58</xdr:row>
      <xdr:rowOff>155862</xdr:rowOff>
    </xdr:from>
    <xdr:to>
      <xdr:col>30</xdr:col>
      <xdr:colOff>17317</xdr:colOff>
      <xdr:row>59</xdr:row>
      <xdr:rowOff>0</xdr:rowOff>
    </xdr:to>
    <xdr:sp macro="" textlink="">
      <xdr:nvSpPr>
        <xdr:cNvPr id="15" name="Rectangle: Rounded Corners 14">
          <a:extLst>
            <a:ext uri="{FF2B5EF4-FFF2-40B4-BE49-F238E27FC236}">
              <a16:creationId xmlns:a16="http://schemas.microsoft.com/office/drawing/2014/main" id="{00000000-0008-0000-0100-00000F000000}"/>
            </a:ext>
          </a:extLst>
        </xdr:cNvPr>
        <xdr:cNvSpPr/>
      </xdr:nvSpPr>
      <xdr:spPr>
        <a:xfrm flipV="1">
          <a:off x="9092045" y="9109362"/>
          <a:ext cx="9109363" cy="103908"/>
        </a:xfrm>
        <a:prstGeom prst="roundRect">
          <a:avLst>
            <a:gd name="adj" fmla="val 0"/>
          </a:avLst>
        </a:prstGeom>
        <a:solidFill>
          <a:srgbClr val="FFA12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25</xdr:col>
      <xdr:colOff>205606</xdr:colOff>
      <xdr:row>4</xdr:row>
      <xdr:rowOff>49445</xdr:rowOff>
    </xdr:from>
    <xdr:to>
      <xdr:col>29</xdr:col>
      <xdr:colOff>257735</xdr:colOff>
      <xdr:row>8</xdr:row>
      <xdr:rowOff>144013</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15513642" y="811445"/>
          <a:ext cx="2501414" cy="856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3200" b="0" i="1" baseline="0">
              <a:solidFill>
                <a:srgbClr val="002A91"/>
              </a:solidFill>
              <a:effectLst/>
              <a:latin typeface="Amasis MT Pro Black" panose="02040A04050005020304" pitchFamily="18" charset="0"/>
              <a:ea typeface="+mn-ea"/>
              <a:cs typeface="+mn-cs"/>
            </a:rPr>
            <a:t>for </a:t>
          </a:r>
          <a:r>
            <a:rPr lang="en-SG" sz="4400" b="1" i="1" baseline="0">
              <a:solidFill>
                <a:srgbClr val="002A91"/>
              </a:solidFill>
              <a:effectLst/>
              <a:latin typeface="Amasis MT Pro Black" panose="02040A04050005020304" pitchFamily="18" charset="0"/>
              <a:ea typeface="+mn-ea"/>
              <a:cs typeface="+mn-cs"/>
            </a:rPr>
            <a:t>2025</a:t>
          </a:r>
          <a:endParaRPr lang="en-SG" sz="3600" b="1" i="1">
            <a:solidFill>
              <a:srgbClr val="002A91"/>
            </a:solidFill>
            <a:latin typeface="Amasis MT Pro Black" panose="02040A04050005020304" pitchFamily="18" charset="0"/>
          </a:endParaRPr>
        </a:p>
      </xdr:txBody>
    </xdr:sp>
    <xdr:clientData/>
  </xdr:twoCellAnchor>
  <xdr:twoCellAnchor>
    <xdr:from>
      <xdr:col>18</xdr:col>
      <xdr:colOff>483067</xdr:colOff>
      <xdr:row>1</xdr:row>
      <xdr:rowOff>140208</xdr:rowOff>
    </xdr:from>
    <xdr:to>
      <xdr:col>21</xdr:col>
      <xdr:colOff>528515</xdr:colOff>
      <xdr:row>2</xdr:row>
      <xdr:rowOff>74968</xdr:rowOff>
    </xdr:to>
    <xdr:sp macro="" textlink="">
      <xdr:nvSpPr>
        <xdr:cNvPr id="19" name="Text Placeholder 229">
          <a:extLst>
            <a:ext uri="{FF2B5EF4-FFF2-40B4-BE49-F238E27FC236}">
              <a16:creationId xmlns:a16="http://schemas.microsoft.com/office/drawing/2014/main" id="{00000000-0008-0000-0100-000013000000}"/>
            </a:ext>
          </a:extLst>
        </xdr:cNvPr>
        <xdr:cNvSpPr>
          <a:spLocks noGrp="1"/>
        </xdr:cNvSpPr>
      </xdr:nvSpPr>
      <xdr:spPr>
        <a:xfrm>
          <a:off x="11504853" y="330708"/>
          <a:ext cx="1882412" cy="125260"/>
        </a:xfrm>
        <a:prstGeom prst="rect">
          <a:avLst/>
        </a:prstGeom>
        <a:noFill/>
      </xdr:spPr>
      <xdr:txBody>
        <a:bodyPr wrap="square" lIns="0" tIns="0" rIns="0" bIns="0" rtlCol="0" anchor="t">
          <a:noAutofit/>
        </a:bodyPr>
        <a:lstStyle>
          <a:lvl1pPr marL="0" indent="0" algn="l" defTabSz="914400" rtl="0" eaLnBrk="1" latinLnBrk="0" hangingPunct="1">
            <a:lnSpc>
              <a:spcPct val="100000"/>
            </a:lnSpc>
            <a:spcBef>
              <a:spcPts val="0"/>
            </a:spcBef>
            <a:spcAft>
              <a:spcPts val="0"/>
            </a:spcAft>
            <a:buFont typeface="Arial" panose="020B0604020202020204" pitchFamily="34" charset="0"/>
            <a:buNone/>
            <a:defRPr kumimoji="0" lang="en-US" sz="4800" b="1" i="0" u="none" strike="noStrike" kern="1200" cap="none" spc="0" normalizeH="0" baseline="0">
              <a:ln>
                <a:noFill/>
              </a:ln>
              <a:solidFill>
                <a:schemeClr val="tx1"/>
              </a:solidFill>
              <a:effectLst/>
              <a:uLnTx/>
              <a:uFillTx/>
              <a:latin typeface="+mj-lt"/>
              <a:ea typeface="Inter" panose="02000503000000020004" pitchFamily="2" charset="0"/>
              <a:cs typeface="+mn-cs"/>
            </a:defRPr>
          </a:lvl1pPr>
          <a:lvl2pPr marL="0" indent="0" algn="l" defTabSz="914400" rtl="0" eaLnBrk="1" latinLnBrk="0" hangingPunct="1">
            <a:lnSpc>
              <a:spcPct val="100000"/>
            </a:lnSpc>
            <a:spcBef>
              <a:spcPts val="600"/>
            </a:spcBef>
            <a:spcAft>
              <a:spcPts val="400"/>
            </a:spcAft>
            <a:buFontTx/>
            <a:buNone/>
            <a:defRPr lang="en-US" sz="2400" b="0" kern="1200">
              <a:solidFill>
                <a:schemeClr val="tx2"/>
              </a:solidFill>
              <a:latin typeface="+mn-lt"/>
              <a:ea typeface="+mn-ea"/>
              <a:cs typeface="+mn-cs"/>
            </a:defRPr>
          </a:lvl2pPr>
          <a:lvl3pPr marL="0" indent="0" algn="l" defTabSz="914400" rtl="0" eaLnBrk="1" latinLnBrk="0" hangingPunct="1">
            <a:lnSpc>
              <a:spcPct val="100000"/>
            </a:lnSpc>
            <a:spcBef>
              <a:spcPts val="1200"/>
            </a:spcBef>
            <a:spcAft>
              <a:spcPts val="0"/>
            </a:spcAft>
            <a:buFont typeface="Arial" panose="020B0604020202020204" pitchFamily="34" charset="0"/>
            <a:buNone/>
            <a:defRPr lang="en-US" sz="1800" b="1" kern="1200">
              <a:solidFill>
                <a:schemeClr val="bg1"/>
              </a:solidFill>
              <a:latin typeface="+mn-lt"/>
              <a:ea typeface="+mn-ea"/>
              <a:cs typeface="+mn-cs"/>
            </a:defRPr>
          </a:lvl3pPr>
          <a:lvl4pPr marL="284163" indent="-284163" algn="l" defTabSz="914400" rtl="0" eaLnBrk="1" latinLnBrk="0" hangingPunct="1">
            <a:lnSpc>
              <a:spcPct val="100000"/>
            </a:lnSpc>
            <a:spcBef>
              <a:spcPts val="300"/>
            </a:spcBef>
            <a:spcAft>
              <a:spcPts val="300"/>
            </a:spcAft>
            <a:buClr>
              <a:schemeClr val="accent1"/>
            </a:buClr>
            <a:buSzPct val="100000"/>
            <a:buFont typeface="Arial" panose="020B0604020202020204" pitchFamily="34" charset="0"/>
            <a:buChar char="▬"/>
            <a:defRPr lang="en-US" sz="1800" b="0" kern="1200" dirty="0" smtClean="0">
              <a:solidFill>
                <a:schemeClr val="tx1"/>
              </a:solidFill>
              <a:latin typeface="+mn-lt"/>
              <a:ea typeface="+mn-ea"/>
              <a:cs typeface="+mn-cs"/>
            </a:defRPr>
          </a:lvl4pPr>
          <a:lvl5pPr marL="171450" marR="0" indent="-171450" algn="l" defTabSz="914400" rtl="0" eaLnBrk="1" fontAlgn="auto" latinLnBrk="0" hangingPunct="1">
            <a:lnSpc>
              <a:spcPct val="100000"/>
            </a:lnSpc>
            <a:spcBef>
              <a:spcPts val="500"/>
            </a:spcBef>
            <a:spcAft>
              <a:spcPts val="600"/>
            </a:spcAft>
            <a:buClr>
              <a:schemeClr val="accent1"/>
            </a:buClr>
            <a:buSzPct val="70000"/>
            <a:buFont typeface="Inter" panose="02000503000000020004" pitchFamily="2" charset="0"/>
            <a:buNone/>
            <a:tabLst/>
            <a:defRPr lang="en-US" sz="1600" kern="1200" smtClean="0">
              <a:solidFill>
                <a:schemeClr val="bg1">
                  <a:lumMod val="65000"/>
                </a:schemeClr>
              </a:solidFill>
              <a:latin typeface="+mn-lt"/>
              <a:ea typeface="+mn-ea"/>
              <a:cs typeface="+mn-cs"/>
            </a:defRPr>
          </a:lvl5pPr>
          <a:lvl6pPr marL="0" indent="0" algn="l" defTabSz="914400" rtl="0" eaLnBrk="1" latinLnBrk="0" hangingPunct="1">
            <a:lnSpc>
              <a:spcPct val="100000"/>
            </a:lnSpc>
            <a:spcBef>
              <a:spcPts val="500"/>
            </a:spcBef>
            <a:spcAft>
              <a:spcPts val="600"/>
            </a:spcAft>
            <a:buClr>
              <a:schemeClr val="accent1"/>
            </a:buClr>
            <a:buSzPct val="70000"/>
            <a:buFont typeface="Inter" panose="02000503000000020004" pitchFamily="2" charset="0"/>
            <a:buNone/>
            <a:defRPr sz="5400" b="1" kern="1200">
              <a:solidFill>
                <a:schemeClr val="tx2"/>
              </a:solidFill>
              <a:latin typeface="+mj-lt"/>
              <a:ea typeface="+mn-ea"/>
              <a:cs typeface="+mn-cs"/>
            </a:defRPr>
          </a:lvl6pPr>
          <a:lvl7pPr marL="0" indent="0" algn="l" defTabSz="914400" rtl="0" eaLnBrk="1" latinLnBrk="0" hangingPunct="1">
            <a:lnSpc>
              <a:spcPct val="100000"/>
            </a:lnSpc>
            <a:spcBef>
              <a:spcPts val="500"/>
            </a:spcBef>
            <a:spcAft>
              <a:spcPts val="600"/>
            </a:spcAft>
            <a:buFont typeface="Arial" panose="020B0604020202020204" pitchFamily="34" charset="0"/>
            <a:buNone/>
            <a:defRPr sz="5400" b="1" kern="1200">
              <a:solidFill>
                <a:schemeClr val="accent1"/>
              </a:solidFill>
              <a:latin typeface="+mj-lt"/>
              <a:ea typeface="+mn-ea"/>
              <a:cs typeface="+mn-cs"/>
            </a:defRPr>
          </a:lvl7pPr>
          <a:lvl8pPr marL="0" indent="0" algn="l" defTabSz="914400" rtl="0" eaLnBrk="1" latinLnBrk="0" hangingPunct="1">
            <a:lnSpc>
              <a:spcPct val="90000"/>
            </a:lnSpc>
            <a:spcBef>
              <a:spcPts val="500"/>
            </a:spcBef>
            <a:buFont typeface="Arial" panose="020B0604020202020204" pitchFamily="34" charset="0"/>
            <a:buNone/>
            <a:defRPr sz="1400" kern="1200">
              <a:solidFill>
                <a:schemeClr val="bg1">
                  <a:lumMod val="50000"/>
                </a:schemeClr>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r>
            <a:rPr kumimoji="0" lang="en-SG" sz="48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t>EFR </a:t>
          </a:r>
          <a:endParaRPr lang="en-US" sz="2800">
            <a:solidFill>
              <a:srgbClr val="FFA124"/>
            </a:solidFill>
            <a:latin typeface="Amasis MT Pro Black" panose="02040A04050005020304" pitchFamily="18" charset="0"/>
          </a:endParaRPr>
        </a:p>
      </xdr:txBody>
    </xdr:sp>
    <xdr:clientData/>
  </xdr:twoCellAnchor>
  <xdr:twoCellAnchor>
    <xdr:from>
      <xdr:col>19</xdr:col>
      <xdr:colOff>438370</xdr:colOff>
      <xdr:row>4</xdr:row>
      <xdr:rowOff>107022</xdr:rowOff>
    </xdr:from>
    <xdr:to>
      <xdr:col>27</xdr:col>
      <xdr:colOff>360830</xdr:colOff>
      <xdr:row>8</xdr:row>
      <xdr:rowOff>2140</xdr:rowOff>
    </xdr:to>
    <xdr:sp macro="" textlink="">
      <xdr:nvSpPr>
        <xdr:cNvPr id="20" name="Text Placeholder 229">
          <a:extLst>
            <a:ext uri="{FF2B5EF4-FFF2-40B4-BE49-F238E27FC236}">
              <a16:creationId xmlns:a16="http://schemas.microsoft.com/office/drawing/2014/main" id="{00000000-0008-0000-0100-000014000000}"/>
            </a:ext>
          </a:extLst>
        </xdr:cNvPr>
        <xdr:cNvSpPr>
          <a:spLocks noGrp="1"/>
        </xdr:cNvSpPr>
      </xdr:nvSpPr>
      <xdr:spPr>
        <a:xfrm>
          <a:off x="12072477" y="869022"/>
          <a:ext cx="4821032" cy="657118"/>
        </a:xfrm>
        <a:prstGeom prst="rect">
          <a:avLst/>
        </a:prstGeom>
        <a:noFill/>
      </xdr:spPr>
      <xdr:txBody>
        <a:bodyPr wrap="square" lIns="0" tIns="0" rIns="0" bIns="0" rtlCol="0" anchor="t">
          <a:noAutofit/>
        </a:bodyPr>
        <a:lstStyle>
          <a:lvl1pPr marL="0" indent="0" algn="l" defTabSz="914400" rtl="0" eaLnBrk="1" latinLnBrk="0" hangingPunct="1">
            <a:lnSpc>
              <a:spcPct val="100000"/>
            </a:lnSpc>
            <a:spcBef>
              <a:spcPts val="0"/>
            </a:spcBef>
            <a:spcAft>
              <a:spcPts val="0"/>
            </a:spcAft>
            <a:buFont typeface="Arial" panose="020B0604020202020204" pitchFamily="34" charset="0"/>
            <a:buNone/>
            <a:defRPr kumimoji="0" lang="en-US" sz="4800" b="1" i="0" u="none" strike="noStrike" kern="1200" cap="none" spc="0" normalizeH="0" baseline="0">
              <a:ln>
                <a:noFill/>
              </a:ln>
              <a:solidFill>
                <a:schemeClr val="tx1"/>
              </a:solidFill>
              <a:effectLst/>
              <a:uLnTx/>
              <a:uFillTx/>
              <a:latin typeface="+mj-lt"/>
              <a:ea typeface="Inter" panose="02000503000000020004" pitchFamily="2" charset="0"/>
              <a:cs typeface="+mn-cs"/>
            </a:defRPr>
          </a:lvl1pPr>
          <a:lvl2pPr marL="0" indent="0" algn="l" defTabSz="914400" rtl="0" eaLnBrk="1" latinLnBrk="0" hangingPunct="1">
            <a:lnSpc>
              <a:spcPct val="100000"/>
            </a:lnSpc>
            <a:spcBef>
              <a:spcPts val="600"/>
            </a:spcBef>
            <a:spcAft>
              <a:spcPts val="400"/>
            </a:spcAft>
            <a:buFontTx/>
            <a:buNone/>
            <a:defRPr lang="en-US" sz="2400" b="0" kern="1200">
              <a:solidFill>
                <a:schemeClr val="tx2"/>
              </a:solidFill>
              <a:latin typeface="+mn-lt"/>
              <a:ea typeface="+mn-ea"/>
              <a:cs typeface="+mn-cs"/>
            </a:defRPr>
          </a:lvl2pPr>
          <a:lvl3pPr marL="0" indent="0" algn="l" defTabSz="914400" rtl="0" eaLnBrk="1" latinLnBrk="0" hangingPunct="1">
            <a:lnSpc>
              <a:spcPct val="100000"/>
            </a:lnSpc>
            <a:spcBef>
              <a:spcPts val="1200"/>
            </a:spcBef>
            <a:spcAft>
              <a:spcPts val="0"/>
            </a:spcAft>
            <a:buFont typeface="Arial" panose="020B0604020202020204" pitchFamily="34" charset="0"/>
            <a:buNone/>
            <a:defRPr lang="en-US" sz="1800" b="1" kern="1200">
              <a:solidFill>
                <a:schemeClr val="bg1"/>
              </a:solidFill>
              <a:latin typeface="+mn-lt"/>
              <a:ea typeface="+mn-ea"/>
              <a:cs typeface="+mn-cs"/>
            </a:defRPr>
          </a:lvl3pPr>
          <a:lvl4pPr marL="284163" indent="-284163" algn="l" defTabSz="914400" rtl="0" eaLnBrk="1" latinLnBrk="0" hangingPunct="1">
            <a:lnSpc>
              <a:spcPct val="100000"/>
            </a:lnSpc>
            <a:spcBef>
              <a:spcPts val="300"/>
            </a:spcBef>
            <a:spcAft>
              <a:spcPts val="300"/>
            </a:spcAft>
            <a:buClr>
              <a:schemeClr val="accent1"/>
            </a:buClr>
            <a:buSzPct val="100000"/>
            <a:buFont typeface="Arial" panose="020B0604020202020204" pitchFamily="34" charset="0"/>
            <a:buChar char="▬"/>
            <a:defRPr lang="en-US" sz="1800" b="0" kern="1200" dirty="0" smtClean="0">
              <a:solidFill>
                <a:schemeClr val="tx1"/>
              </a:solidFill>
              <a:latin typeface="+mn-lt"/>
              <a:ea typeface="+mn-ea"/>
              <a:cs typeface="+mn-cs"/>
            </a:defRPr>
          </a:lvl4pPr>
          <a:lvl5pPr marL="171450" marR="0" indent="-171450" algn="l" defTabSz="914400" rtl="0" eaLnBrk="1" fontAlgn="auto" latinLnBrk="0" hangingPunct="1">
            <a:lnSpc>
              <a:spcPct val="100000"/>
            </a:lnSpc>
            <a:spcBef>
              <a:spcPts val="500"/>
            </a:spcBef>
            <a:spcAft>
              <a:spcPts val="600"/>
            </a:spcAft>
            <a:buClr>
              <a:schemeClr val="accent1"/>
            </a:buClr>
            <a:buSzPct val="70000"/>
            <a:buFont typeface="Inter" panose="02000503000000020004" pitchFamily="2" charset="0"/>
            <a:buNone/>
            <a:tabLst/>
            <a:defRPr lang="en-US" sz="1600" kern="1200" smtClean="0">
              <a:solidFill>
                <a:schemeClr val="bg1">
                  <a:lumMod val="65000"/>
                </a:schemeClr>
              </a:solidFill>
              <a:latin typeface="+mn-lt"/>
              <a:ea typeface="+mn-ea"/>
              <a:cs typeface="+mn-cs"/>
            </a:defRPr>
          </a:lvl5pPr>
          <a:lvl6pPr marL="0" indent="0" algn="l" defTabSz="914400" rtl="0" eaLnBrk="1" latinLnBrk="0" hangingPunct="1">
            <a:lnSpc>
              <a:spcPct val="100000"/>
            </a:lnSpc>
            <a:spcBef>
              <a:spcPts val="500"/>
            </a:spcBef>
            <a:spcAft>
              <a:spcPts val="600"/>
            </a:spcAft>
            <a:buClr>
              <a:schemeClr val="accent1"/>
            </a:buClr>
            <a:buSzPct val="70000"/>
            <a:buFont typeface="Inter" panose="02000503000000020004" pitchFamily="2" charset="0"/>
            <a:buNone/>
            <a:defRPr sz="5400" b="1" kern="1200">
              <a:solidFill>
                <a:schemeClr val="tx2"/>
              </a:solidFill>
              <a:latin typeface="+mj-lt"/>
              <a:ea typeface="+mn-ea"/>
              <a:cs typeface="+mn-cs"/>
            </a:defRPr>
          </a:lvl6pPr>
          <a:lvl7pPr marL="0" indent="0" algn="l" defTabSz="914400" rtl="0" eaLnBrk="1" latinLnBrk="0" hangingPunct="1">
            <a:lnSpc>
              <a:spcPct val="100000"/>
            </a:lnSpc>
            <a:spcBef>
              <a:spcPts val="500"/>
            </a:spcBef>
            <a:spcAft>
              <a:spcPts val="600"/>
            </a:spcAft>
            <a:buFont typeface="Arial" panose="020B0604020202020204" pitchFamily="34" charset="0"/>
            <a:buNone/>
            <a:defRPr sz="5400" b="1" kern="1200">
              <a:solidFill>
                <a:schemeClr val="accent1"/>
              </a:solidFill>
              <a:latin typeface="+mj-lt"/>
              <a:ea typeface="+mn-ea"/>
              <a:cs typeface="+mn-cs"/>
            </a:defRPr>
          </a:lvl7pPr>
          <a:lvl8pPr marL="0" indent="0" algn="l" defTabSz="914400" rtl="0" eaLnBrk="1" latinLnBrk="0" hangingPunct="1">
            <a:lnSpc>
              <a:spcPct val="90000"/>
            </a:lnSpc>
            <a:spcBef>
              <a:spcPts val="500"/>
            </a:spcBef>
            <a:buFont typeface="Arial" panose="020B0604020202020204" pitchFamily="34" charset="0"/>
            <a:buNone/>
            <a:defRPr sz="1400" kern="1200">
              <a:solidFill>
                <a:schemeClr val="bg1">
                  <a:lumMod val="50000"/>
                </a:schemeClr>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r>
            <a:rPr kumimoji="0" lang="en-SG" sz="48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t>Calculator</a:t>
          </a:r>
          <a:endParaRPr lang="en-US" sz="2800">
            <a:solidFill>
              <a:srgbClr val="FFA124"/>
            </a:solidFill>
            <a:latin typeface="Amasis MT Pro Black" panose="02040A04050005020304" pitchFamily="18" charset="0"/>
          </a:endParaRPr>
        </a:p>
      </xdr:txBody>
    </xdr:sp>
    <xdr:clientData/>
  </xdr:twoCellAnchor>
  <xdr:twoCellAnchor>
    <xdr:from>
      <xdr:col>15</xdr:col>
      <xdr:colOff>345970</xdr:colOff>
      <xdr:row>21</xdr:row>
      <xdr:rowOff>85383</xdr:rowOff>
    </xdr:from>
    <xdr:to>
      <xdr:col>21</xdr:col>
      <xdr:colOff>549088</xdr:colOff>
      <xdr:row>22</xdr:row>
      <xdr:rowOff>121803</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9539666" y="4234970"/>
          <a:ext cx="3880596" cy="30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SG" sz="1800" b="1">
              <a:latin typeface="+mn-lt"/>
            </a:rPr>
            <a:t>Amount to be submitted for</a:t>
          </a:r>
          <a:r>
            <a:rPr lang="en-SG" sz="1800" b="1" baseline="0">
              <a:latin typeface="+mn-lt"/>
            </a:rPr>
            <a:t> claims:</a:t>
          </a:r>
          <a:endParaRPr lang="en-SG" sz="1800" b="1">
            <a:latin typeface="+mn-lt"/>
          </a:endParaRPr>
        </a:p>
      </xdr:txBody>
    </xdr:sp>
    <xdr:clientData/>
  </xdr:twoCellAnchor>
  <xdr:twoCellAnchor>
    <xdr:from>
      <xdr:col>15</xdr:col>
      <xdr:colOff>198547</xdr:colOff>
      <xdr:row>19</xdr:row>
      <xdr:rowOff>137497</xdr:rowOff>
    </xdr:from>
    <xdr:to>
      <xdr:col>17</xdr:col>
      <xdr:colOff>581025</xdr:colOff>
      <xdr:row>21</xdr:row>
      <xdr:rowOff>132605</xdr:rowOff>
    </xdr:to>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9392243" y="3756997"/>
          <a:ext cx="1608304" cy="525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rPr>
            <a:t>Project</a:t>
          </a:r>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cs typeface="+mn-cs"/>
            </a:rPr>
            <a:t> </a:t>
          </a:r>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rPr>
            <a:t>1</a:t>
          </a:r>
        </a:p>
      </xdr:txBody>
    </xdr:sp>
    <xdr:clientData/>
  </xdr:twoCellAnchor>
  <xdr:twoCellAnchor>
    <xdr:from>
      <xdr:col>14</xdr:col>
      <xdr:colOff>605117</xdr:colOff>
      <xdr:row>26</xdr:row>
      <xdr:rowOff>0</xdr:rowOff>
    </xdr:from>
    <xdr:to>
      <xdr:col>30</xdr:col>
      <xdr:colOff>5736</xdr:colOff>
      <xdr:row>33</xdr:row>
      <xdr:rowOff>66675</xdr:rowOff>
    </xdr:to>
    <xdr:sp macro="" textlink="">
      <xdr:nvSpPr>
        <xdr:cNvPr id="23" name="Rectangle: Rounded Corners 22">
          <a:extLst>
            <a:ext uri="{FF2B5EF4-FFF2-40B4-BE49-F238E27FC236}">
              <a16:creationId xmlns:a16="http://schemas.microsoft.com/office/drawing/2014/main" id="{00000000-0008-0000-0100-000017000000}"/>
            </a:ext>
          </a:extLst>
        </xdr:cNvPr>
        <xdr:cNvSpPr/>
      </xdr:nvSpPr>
      <xdr:spPr>
        <a:xfrm>
          <a:off x="9076764" y="3014382"/>
          <a:ext cx="9082501" cy="1400175"/>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228601</xdr:colOff>
      <xdr:row>24</xdr:row>
      <xdr:rowOff>3463</xdr:rowOff>
    </xdr:from>
    <xdr:to>
      <xdr:col>29</xdr:col>
      <xdr:colOff>419967</xdr:colOff>
      <xdr:row>31</xdr:row>
      <xdr:rowOff>67235</xdr:rowOff>
    </xdr:to>
    <xdr:sp macro="" textlink="">
      <xdr:nvSpPr>
        <xdr:cNvPr id="27" name="Rectangle: Rounded Corners 26">
          <a:extLst>
            <a:ext uri="{FF2B5EF4-FFF2-40B4-BE49-F238E27FC236}">
              <a16:creationId xmlns:a16="http://schemas.microsoft.com/office/drawing/2014/main" id="{00000000-0008-0000-0100-00001B000000}"/>
            </a:ext>
          </a:extLst>
        </xdr:cNvPr>
        <xdr:cNvSpPr/>
      </xdr:nvSpPr>
      <xdr:spPr>
        <a:xfrm>
          <a:off x="9305366" y="2558404"/>
          <a:ext cx="8663013" cy="1397272"/>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357212</xdr:colOff>
      <xdr:row>23</xdr:row>
      <xdr:rowOff>28744</xdr:rowOff>
    </xdr:from>
    <xdr:to>
      <xdr:col>22</xdr:col>
      <xdr:colOff>185761</xdr:colOff>
      <xdr:row>30</xdr:row>
      <xdr:rowOff>111569</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9550908" y="2389287"/>
          <a:ext cx="4118940" cy="1416325"/>
        </a:xfrm>
        <a:prstGeom prst="roundRect">
          <a:avLst>
            <a:gd name="adj" fmla="val 5927"/>
          </a:avLst>
        </a:prstGeom>
        <a:solidFill>
          <a:srgbClr val="FFF0D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22</xdr:col>
      <xdr:colOff>427384</xdr:colOff>
      <xdr:row>23</xdr:row>
      <xdr:rowOff>28744</xdr:rowOff>
    </xdr:from>
    <xdr:to>
      <xdr:col>29</xdr:col>
      <xdr:colOff>255933</xdr:colOff>
      <xdr:row>30</xdr:row>
      <xdr:rowOff>111569</xdr:rowOff>
    </xdr:to>
    <xdr:sp macro="" textlink="">
      <xdr:nvSpPr>
        <xdr:cNvPr id="34" name="Rectangle: Rounded Corners 33">
          <a:extLst>
            <a:ext uri="{FF2B5EF4-FFF2-40B4-BE49-F238E27FC236}">
              <a16:creationId xmlns:a16="http://schemas.microsoft.com/office/drawing/2014/main" id="{00000000-0008-0000-0100-000022000000}"/>
            </a:ext>
          </a:extLst>
        </xdr:cNvPr>
        <xdr:cNvSpPr/>
      </xdr:nvSpPr>
      <xdr:spPr>
        <a:xfrm>
          <a:off x="13911471" y="2389287"/>
          <a:ext cx="4118940" cy="1416325"/>
        </a:xfrm>
        <a:prstGeom prst="roundRect">
          <a:avLst>
            <a:gd name="adj" fmla="val 5927"/>
          </a:avLst>
        </a:prstGeom>
        <a:solidFill>
          <a:srgbClr val="FFF0D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oneCellAnchor>
    <xdr:from>
      <xdr:col>15</xdr:col>
      <xdr:colOff>358926</xdr:colOff>
      <xdr:row>23</xdr:row>
      <xdr:rowOff>41260</xdr:rowOff>
    </xdr:from>
    <xdr:ext cx="2103653" cy="468077"/>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9502926" y="4670410"/>
          <a:ext cx="2103653"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SG" sz="1200" b="1">
              <a:latin typeface="+mj-lt"/>
            </a:rPr>
            <a:t>MOF Maximum</a:t>
          </a:r>
        </a:p>
        <a:p>
          <a:pPr algn="ctr"/>
          <a:r>
            <a:rPr lang="en-SG" sz="1200" b="1">
              <a:latin typeface="+mj-lt"/>
            </a:rPr>
            <a:t>Starting Contribution</a:t>
          </a:r>
          <a:r>
            <a:rPr lang="en-SG" sz="1200" b="1" baseline="0">
              <a:latin typeface="+mj-lt"/>
            </a:rPr>
            <a:t> Amount</a:t>
          </a:r>
        </a:p>
      </xdr:txBody>
    </xdr:sp>
    <xdr:clientData/>
  </xdr:oneCellAnchor>
  <xdr:oneCellAnchor>
    <xdr:from>
      <xdr:col>19</xdr:col>
      <xdr:colOff>179147</xdr:colOff>
      <xdr:row>23</xdr:row>
      <xdr:rowOff>36291</xdr:rowOff>
    </xdr:from>
    <xdr:ext cx="1603772" cy="468077"/>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11761547" y="4665441"/>
          <a:ext cx="1603772"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SG" sz="1200" b="1">
              <a:latin typeface="+mj-lt"/>
            </a:rPr>
            <a:t>Tote Board Maximum </a:t>
          </a:r>
        </a:p>
        <a:p>
          <a:pPr algn="ctr"/>
          <a:r>
            <a:rPr lang="en-SG" sz="1200" b="1">
              <a:latin typeface="+mj-lt"/>
            </a:rPr>
            <a:t>Contribution Amount</a:t>
          </a:r>
        </a:p>
      </xdr:txBody>
    </xdr:sp>
    <xdr:clientData/>
  </xdr:oneCellAnchor>
  <xdr:oneCellAnchor>
    <xdr:from>
      <xdr:col>16</xdr:col>
      <xdr:colOff>231851</xdr:colOff>
      <xdr:row>25</xdr:row>
      <xdr:rowOff>97096</xdr:rowOff>
    </xdr:from>
    <xdr:ext cx="1072345" cy="280205"/>
    <xdr:sp macro="" textlink="'Logic (Backend)'!D13">
      <xdr:nvSpPr>
        <xdr:cNvPr id="38" name="TextBox 37">
          <a:extLst>
            <a:ext uri="{FF2B5EF4-FFF2-40B4-BE49-F238E27FC236}">
              <a16:creationId xmlns:a16="http://schemas.microsoft.com/office/drawing/2014/main" id="{00000000-0008-0000-0100-000026000000}"/>
            </a:ext>
          </a:extLst>
        </xdr:cNvPr>
        <xdr:cNvSpPr txBox="1"/>
      </xdr:nvSpPr>
      <xdr:spPr>
        <a:xfrm>
          <a:off x="9985451" y="5107246"/>
          <a:ext cx="107234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2C8006BA-34C3-4EDB-A1BA-F977E051625A}" type="TxLink">
            <a:rPr lang="en-US" sz="1200" b="1" i="0" u="none" strike="noStrike" baseline="0">
              <a:solidFill>
                <a:srgbClr val="002A91"/>
              </a:solidFill>
              <a:latin typeface="+mj-lt"/>
            </a:rPr>
            <a:pPr algn="ctr"/>
            <a:t> $150,000.00 </a:t>
          </a:fld>
          <a:endParaRPr lang="en-SG" sz="1200" b="1" baseline="0">
            <a:solidFill>
              <a:srgbClr val="002A91"/>
            </a:solidFill>
            <a:latin typeface="+mj-lt"/>
          </a:endParaRPr>
        </a:p>
      </xdr:txBody>
    </xdr:sp>
    <xdr:clientData/>
  </xdr:oneCellAnchor>
  <xdr:oneCellAnchor>
    <xdr:from>
      <xdr:col>19</xdr:col>
      <xdr:colOff>402059</xdr:colOff>
      <xdr:row>25</xdr:row>
      <xdr:rowOff>100410</xdr:rowOff>
    </xdr:from>
    <xdr:ext cx="1072345" cy="280205"/>
    <xdr:sp macro="" textlink="'Logic (Backend)'!D14">
      <xdr:nvSpPr>
        <xdr:cNvPr id="39" name="TextBox 38">
          <a:extLst>
            <a:ext uri="{FF2B5EF4-FFF2-40B4-BE49-F238E27FC236}">
              <a16:creationId xmlns:a16="http://schemas.microsoft.com/office/drawing/2014/main" id="{00000000-0008-0000-0100-000027000000}"/>
            </a:ext>
          </a:extLst>
        </xdr:cNvPr>
        <xdr:cNvSpPr txBox="1"/>
      </xdr:nvSpPr>
      <xdr:spPr>
        <a:xfrm>
          <a:off x="11984459" y="5110560"/>
          <a:ext cx="107234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63423BC9-DA26-4433-A8BA-B2A61AD3C5FD}" type="TxLink">
            <a:rPr lang="en-US" sz="1200" b="1" i="0" u="none" strike="noStrike" baseline="0">
              <a:solidFill>
                <a:srgbClr val="002A91"/>
              </a:solidFill>
              <a:latin typeface="+mj-lt"/>
            </a:rPr>
            <a:pPr algn="ctr"/>
            <a:t> $100,000.00 </a:t>
          </a:fld>
          <a:endParaRPr lang="en-SG" sz="1200" b="1" baseline="0">
            <a:solidFill>
              <a:srgbClr val="002A91"/>
            </a:solidFill>
            <a:latin typeface="+mj-lt"/>
          </a:endParaRPr>
        </a:p>
      </xdr:txBody>
    </xdr:sp>
    <xdr:clientData/>
  </xdr:oneCellAnchor>
  <xdr:twoCellAnchor>
    <xdr:from>
      <xdr:col>16</xdr:col>
      <xdr:colOff>292522</xdr:colOff>
      <xdr:row>27</xdr:row>
      <xdr:rowOff>40437</xdr:rowOff>
    </xdr:from>
    <xdr:to>
      <xdr:col>21</xdr:col>
      <xdr:colOff>306457</xdr:colOff>
      <xdr:row>30</xdr:row>
      <xdr:rowOff>20461</xdr:rowOff>
    </xdr:to>
    <xdr:sp macro="" textlink="">
      <xdr:nvSpPr>
        <xdr:cNvPr id="40" name="Rectangle: Rounded Corners 39">
          <a:extLst>
            <a:ext uri="{FF2B5EF4-FFF2-40B4-BE49-F238E27FC236}">
              <a16:creationId xmlns:a16="http://schemas.microsoft.com/office/drawing/2014/main" id="{00000000-0008-0000-0100-000028000000}"/>
            </a:ext>
          </a:extLst>
        </xdr:cNvPr>
        <xdr:cNvSpPr/>
      </xdr:nvSpPr>
      <xdr:spPr>
        <a:xfrm>
          <a:off x="10099131" y="3162980"/>
          <a:ext cx="3078500" cy="551524"/>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oneCellAnchor>
    <xdr:from>
      <xdr:col>17</xdr:col>
      <xdr:colOff>63417</xdr:colOff>
      <xdr:row>27</xdr:row>
      <xdr:rowOff>9301</xdr:rowOff>
    </xdr:from>
    <xdr:ext cx="2147640" cy="280205"/>
    <xdr:sp macro="" textlink="">
      <xdr:nvSpPr>
        <xdr:cNvPr id="41" name="TextBox 40">
          <a:extLst>
            <a:ext uri="{FF2B5EF4-FFF2-40B4-BE49-F238E27FC236}">
              <a16:creationId xmlns:a16="http://schemas.microsoft.com/office/drawing/2014/main" id="{00000000-0008-0000-0100-000029000000}"/>
            </a:ext>
          </a:extLst>
        </xdr:cNvPr>
        <xdr:cNvSpPr txBox="1"/>
      </xdr:nvSpPr>
      <xdr:spPr>
        <a:xfrm>
          <a:off x="10426617" y="5400451"/>
          <a:ext cx="214764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SG" sz="1200" b="1">
              <a:latin typeface="+mj-lt"/>
            </a:rPr>
            <a:t>Total Maximum Grant Amount</a:t>
          </a:r>
        </a:p>
      </xdr:txBody>
    </xdr:sp>
    <xdr:clientData/>
  </xdr:oneCellAnchor>
  <xdr:oneCellAnchor>
    <xdr:from>
      <xdr:col>17</xdr:col>
      <xdr:colOff>270766</xdr:colOff>
      <xdr:row>28</xdr:row>
      <xdr:rowOff>40189</xdr:rowOff>
    </xdr:from>
    <xdr:ext cx="1726617" cy="353946"/>
    <xdr:sp macro="" textlink="'Logic (Backend)'!D15">
      <xdr:nvSpPr>
        <xdr:cNvPr id="42" name="TextBox 41">
          <a:extLst>
            <a:ext uri="{FF2B5EF4-FFF2-40B4-BE49-F238E27FC236}">
              <a16:creationId xmlns:a16="http://schemas.microsoft.com/office/drawing/2014/main" id="{00000000-0008-0000-0100-00002A000000}"/>
            </a:ext>
          </a:extLst>
        </xdr:cNvPr>
        <xdr:cNvSpPr txBox="1"/>
      </xdr:nvSpPr>
      <xdr:spPr>
        <a:xfrm>
          <a:off x="10690288" y="3353232"/>
          <a:ext cx="1726617" cy="353946"/>
        </a:xfrm>
        <a:prstGeom prst="rect">
          <a:avLst/>
        </a:prstGeom>
        <a:noFill/>
      </xdr:spPr>
      <xdr:txBody>
        <a:bodyPr wrap="square" lIns="0" tIns="0" rIns="0" bIns="0" rtlCol="0" anchor="t">
          <a:noAutofit/>
        </a:bodyPr>
        <a:lstStyle/>
        <a:p>
          <a:pPr marL="0" indent="0" algn="l" defTabSz="914400" rtl="0" eaLnBrk="1" latinLnBrk="0" hangingPunct="1">
            <a:lnSpc>
              <a:spcPct val="100000"/>
            </a:lnSpc>
            <a:spcBef>
              <a:spcPts val="0"/>
            </a:spcBef>
            <a:spcAft>
              <a:spcPts val="0"/>
            </a:spcAft>
            <a:buFont typeface="Arial" panose="020B0604020202020204" pitchFamily="34" charset="0"/>
            <a:buNone/>
          </a:pPr>
          <a:fld id="{EB6EF640-1D47-488C-9078-B83D4B17F5B3}" type="TxLink">
            <a:rPr kumimoji="0" lang="en-US" sz="20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pPr marL="0" indent="0" algn="l" defTabSz="914400" rtl="0" eaLnBrk="1" latinLnBrk="0" hangingPunct="1">
              <a:lnSpc>
                <a:spcPct val="100000"/>
              </a:lnSpc>
              <a:spcBef>
                <a:spcPts val="0"/>
              </a:spcBef>
              <a:spcAft>
                <a:spcPts val="0"/>
              </a:spcAft>
              <a:buFont typeface="Arial" panose="020B0604020202020204" pitchFamily="34" charset="0"/>
              <a:buNone/>
            </a:pPr>
            <a:t> $250,000.00 </a:t>
          </a:fld>
          <a:endParaRPr kumimoji="0" lang="en-SG" sz="20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endParaRPr>
        </a:p>
      </xdr:txBody>
    </xdr:sp>
    <xdr:clientData/>
  </xdr:oneCellAnchor>
  <xdr:oneCellAnchor>
    <xdr:from>
      <xdr:col>23</xdr:col>
      <xdr:colOff>107048</xdr:colOff>
      <xdr:row>23</xdr:row>
      <xdr:rowOff>61139</xdr:rowOff>
    </xdr:from>
    <xdr:ext cx="1560492" cy="468077"/>
    <xdr:sp macro="" textlink="">
      <xdr:nvSpPr>
        <xdr:cNvPr id="43" name="TextBox 42">
          <a:extLst>
            <a:ext uri="{FF2B5EF4-FFF2-40B4-BE49-F238E27FC236}">
              <a16:creationId xmlns:a16="http://schemas.microsoft.com/office/drawing/2014/main" id="{00000000-0008-0000-0100-00002B000000}"/>
            </a:ext>
          </a:extLst>
        </xdr:cNvPr>
        <xdr:cNvSpPr txBox="1"/>
      </xdr:nvSpPr>
      <xdr:spPr>
        <a:xfrm>
          <a:off x="14127848" y="4690289"/>
          <a:ext cx="1560492"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SG" sz="1200" b="1">
              <a:latin typeface="+mj-lt"/>
            </a:rPr>
            <a:t>MOF Actual </a:t>
          </a:r>
        </a:p>
        <a:p>
          <a:pPr algn="ctr"/>
          <a:r>
            <a:rPr lang="en-SG" sz="1200" b="1">
              <a:latin typeface="+mj-lt"/>
            </a:rPr>
            <a:t>Contribution</a:t>
          </a:r>
          <a:r>
            <a:rPr lang="en-SG" sz="1200" b="1" baseline="0">
              <a:latin typeface="+mj-lt"/>
            </a:rPr>
            <a:t> Amount</a:t>
          </a:r>
        </a:p>
      </xdr:txBody>
    </xdr:sp>
    <xdr:clientData/>
  </xdr:oneCellAnchor>
  <xdr:oneCellAnchor>
    <xdr:from>
      <xdr:col>26</xdr:col>
      <xdr:colOff>207413</xdr:colOff>
      <xdr:row>23</xdr:row>
      <xdr:rowOff>56170</xdr:rowOff>
    </xdr:from>
    <xdr:ext cx="1560491" cy="468077"/>
    <xdr:sp macro="" textlink="">
      <xdr:nvSpPr>
        <xdr:cNvPr id="44" name="TextBox 43">
          <a:extLst>
            <a:ext uri="{FF2B5EF4-FFF2-40B4-BE49-F238E27FC236}">
              <a16:creationId xmlns:a16="http://schemas.microsoft.com/office/drawing/2014/main" id="{00000000-0008-0000-0100-00002C000000}"/>
            </a:ext>
          </a:extLst>
        </xdr:cNvPr>
        <xdr:cNvSpPr txBox="1"/>
      </xdr:nvSpPr>
      <xdr:spPr>
        <a:xfrm>
          <a:off x="16057013" y="4685320"/>
          <a:ext cx="1560491"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SG" sz="1200" b="1">
              <a:latin typeface="+mj-lt"/>
            </a:rPr>
            <a:t>Tote Board Actual</a:t>
          </a:r>
        </a:p>
        <a:p>
          <a:pPr algn="ctr"/>
          <a:r>
            <a:rPr lang="en-SG" sz="1200" b="1">
              <a:latin typeface="+mj-lt"/>
            </a:rPr>
            <a:t>Contribution Amount</a:t>
          </a:r>
        </a:p>
      </xdr:txBody>
    </xdr:sp>
    <xdr:clientData/>
  </xdr:oneCellAnchor>
  <xdr:oneCellAnchor>
    <xdr:from>
      <xdr:col>24</xdr:col>
      <xdr:colOff>49395</xdr:colOff>
      <xdr:row>25</xdr:row>
      <xdr:rowOff>116975</xdr:rowOff>
    </xdr:from>
    <xdr:ext cx="442622" cy="280205"/>
    <xdr:sp macro="" textlink="'Logic (Backend)'!D17">
      <xdr:nvSpPr>
        <xdr:cNvPr id="45" name="TextBox 44">
          <a:extLst>
            <a:ext uri="{FF2B5EF4-FFF2-40B4-BE49-F238E27FC236}">
              <a16:creationId xmlns:a16="http://schemas.microsoft.com/office/drawing/2014/main" id="{00000000-0008-0000-0100-00002D000000}"/>
            </a:ext>
          </a:extLst>
        </xdr:cNvPr>
        <xdr:cNvSpPr txBox="1"/>
      </xdr:nvSpPr>
      <xdr:spPr>
        <a:xfrm>
          <a:off x="14745109" y="5124404"/>
          <a:ext cx="44262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marL="0" indent="0" algn="ctr"/>
          <a:fld id="{5CD5CE29-2E33-41DD-B949-094464EBEFCF}" type="TxLink">
            <a:rPr lang="en-US" sz="1200" b="1" i="0" u="none" strike="noStrike" baseline="0">
              <a:solidFill>
                <a:srgbClr val="002A91"/>
              </a:solidFill>
              <a:latin typeface="+mj-lt"/>
              <a:ea typeface="+mn-ea"/>
              <a:cs typeface="+mn-cs"/>
            </a:rPr>
            <a:pPr marL="0" indent="0" algn="ctr"/>
            <a:t> $-   </a:t>
          </a:fld>
          <a:endParaRPr lang="en-SG" sz="1200" b="1" i="0" u="none" strike="noStrike" baseline="0">
            <a:solidFill>
              <a:srgbClr val="002A91"/>
            </a:solidFill>
            <a:latin typeface="+mj-lt"/>
            <a:ea typeface="+mn-ea"/>
            <a:cs typeface="+mn-cs"/>
          </a:endParaRPr>
        </a:p>
      </xdr:txBody>
    </xdr:sp>
    <xdr:clientData/>
  </xdr:oneCellAnchor>
  <xdr:oneCellAnchor>
    <xdr:from>
      <xdr:col>27</xdr:col>
      <xdr:colOff>214560</xdr:colOff>
      <xdr:row>25</xdr:row>
      <xdr:rowOff>120289</xdr:rowOff>
    </xdr:from>
    <xdr:ext cx="442622" cy="280205"/>
    <xdr:sp macro="" textlink="'Logic (Backend)'!D18">
      <xdr:nvSpPr>
        <xdr:cNvPr id="46" name="TextBox 45">
          <a:extLst>
            <a:ext uri="{FF2B5EF4-FFF2-40B4-BE49-F238E27FC236}">
              <a16:creationId xmlns:a16="http://schemas.microsoft.com/office/drawing/2014/main" id="{00000000-0008-0000-0100-00002E000000}"/>
            </a:ext>
          </a:extLst>
        </xdr:cNvPr>
        <xdr:cNvSpPr txBox="1"/>
      </xdr:nvSpPr>
      <xdr:spPr>
        <a:xfrm>
          <a:off x="16747239" y="5127718"/>
          <a:ext cx="44262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marL="0" indent="0" algn="ctr"/>
          <a:fld id="{00D64075-E844-4620-A595-C69424100E14}" type="TxLink">
            <a:rPr lang="en-US" sz="1200" b="1" i="0" u="none" strike="noStrike" baseline="0">
              <a:solidFill>
                <a:srgbClr val="002A91"/>
              </a:solidFill>
              <a:latin typeface="+mj-lt"/>
              <a:ea typeface="+mn-ea"/>
              <a:cs typeface="+mn-cs"/>
            </a:rPr>
            <a:pPr marL="0" indent="0" algn="ctr"/>
            <a:t> $-   </a:t>
          </a:fld>
          <a:endParaRPr lang="en-SG" sz="1200" b="1" i="0" u="none" strike="noStrike" baseline="0">
            <a:solidFill>
              <a:srgbClr val="002A91"/>
            </a:solidFill>
            <a:latin typeface="+mj-lt"/>
            <a:ea typeface="+mn-ea"/>
            <a:cs typeface="+mn-cs"/>
          </a:endParaRPr>
        </a:p>
      </xdr:txBody>
    </xdr:sp>
    <xdr:clientData/>
  </xdr:oneCellAnchor>
  <xdr:twoCellAnchor>
    <xdr:from>
      <xdr:col>23</xdr:col>
      <xdr:colOff>378661</xdr:colOff>
      <xdr:row>27</xdr:row>
      <xdr:rowOff>60316</xdr:rowOff>
    </xdr:from>
    <xdr:to>
      <xdr:col>28</xdr:col>
      <xdr:colOff>392596</xdr:colOff>
      <xdr:row>30</xdr:row>
      <xdr:rowOff>40340</xdr:rowOff>
    </xdr:to>
    <xdr:sp macro="" textlink="">
      <xdr:nvSpPr>
        <xdr:cNvPr id="47" name="Rectangle: Rounded Corners 46">
          <a:extLst>
            <a:ext uri="{FF2B5EF4-FFF2-40B4-BE49-F238E27FC236}">
              <a16:creationId xmlns:a16="http://schemas.microsoft.com/office/drawing/2014/main" id="{00000000-0008-0000-0100-00002F000000}"/>
            </a:ext>
          </a:extLst>
        </xdr:cNvPr>
        <xdr:cNvSpPr/>
      </xdr:nvSpPr>
      <xdr:spPr>
        <a:xfrm>
          <a:off x="14475661" y="3182859"/>
          <a:ext cx="3078500" cy="551524"/>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oneCellAnchor>
    <xdr:from>
      <xdr:col>24</xdr:col>
      <xdr:colOff>347082</xdr:colOff>
      <xdr:row>27</xdr:row>
      <xdr:rowOff>40386</xdr:rowOff>
    </xdr:from>
    <xdr:ext cx="1887055" cy="280205"/>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14977482" y="5431536"/>
          <a:ext cx="188705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SG" sz="1200" b="1">
              <a:latin typeface="+mj-lt"/>
            </a:rPr>
            <a:t>Total Disbursable</a:t>
          </a:r>
          <a:r>
            <a:rPr lang="en-SG" sz="1200" b="1" baseline="0">
              <a:latin typeface="+mj-lt"/>
            </a:rPr>
            <a:t> Amount</a:t>
          </a:r>
          <a:endParaRPr lang="en-SG" sz="1200" b="1">
            <a:latin typeface="+mj-lt"/>
          </a:endParaRPr>
        </a:p>
      </xdr:txBody>
    </xdr:sp>
    <xdr:clientData/>
  </xdr:oneCellAnchor>
  <xdr:oneCellAnchor>
    <xdr:from>
      <xdr:col>24</xdr:col>
      <xdr:colOff>430174</xdr:colOff>
      <xdr:row>28</xdr:row>
      <xdr:rowOff>67395</xdr:rowOff>
    </xdr:from>
    <xdr:ext cx="1726617" cy="353946"/>
    <xdr:sp macro="" textlink="'Logic (Backend)'!D19">
      <xdr:nvSpPr>
        <xdr:cNvPr id="49" name="TextBox 48">
          <a:extLst>
            <a:ext uri="{FF2B5EF4-FFF2-40B4-BE49-F238E27FC236}">
              <a16:creationId xmlns:a16="http://schemas.microsoft.com/office/drawing/2014/main" id="{00000000-0008-0000-0100-000031000000}"/>
            </a:ext>
          </a:extLst>
        </xdr:cNvPr>
        <xdr:cNvSpPr txBox="1"/>
      </xdr:nvSpPr>
      <xdr:spPr>
        <a:xfrm>
          <a:off x="15140087" y="3380438"/>
          <a:ext cx="1726617" cy="353946"/>
        </a:xfrm>
        <a:prstGeom prst="rect">
          <a:avLst/>
        </a:prstGeom>
        <a:noFill/>
      </xdr:spPr>
      <xdr:txBody>
        <a:bodyPr wrap="square" lIns="0" tIns="0" rIns="0" bIns="0" rtlCol="0" anchor="t">
          <a:noAutofit/>
        </a:bodyPr>
        <a:lstStyle/>
        <a:p>
          <a:pPr marL="0" indent="0" algn="ctr" defTabSz="914400" rtl="0" eaLnBrk="1" latinLnBrk="0" hangingPunct="1">
            <a:lnSpc>
              <a:spcPct val="100000"/>
            </a:lnSpc>
            <a:spcBef>
              <a:spcPts val="0"/>
            </a:spcBef>
            <a:spcAft>
              <a:spcPts val="0"/>
            </a:spcAft>
            <a:buFont typeface="Arial" panose="020B0604020202020204" pitchFamily="34" charset="0"/>
            <a:buNone/>
          </a:pPr>
          <a:fld id="{074D6C7F-7520-45E3-A9B0-E907550F0E5B}" type="TxLink">
            <a:rPr kumimoji="0" lang="en-US" sz="20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pPr marL="0" indent="0" algn="ctr" defTabSz="914400" rtl="0" eaLnBrk="1" latinLnBrk="0" hangingPunct="1">
              <a:lnSpc>
                <a:spcPct val="100000"/>
              </a:lnSpc>
              <a:spcBef>
                <a:spcPts val="0"/>
              </a:spcBef>
              <a:spcAft>
                <a:spcPts val="0"/>
              </a:spcAft>
              <a:buFont typeface="Arial" panose="020B0604020202020204" pitchFamily="34" charset="0"/>
              <a:buNone/>
            </a:pPr>
            <a:t> $-   </a:t>
          </a:fld>
          <a:endParaRPr kumimoji="0" lang="en-SG" sz="20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endParaRPr>
        </a:p>
      </xdr:txBody>
    </xdr:sp>
    <xdr:clientData/>
  </xdr:oneCellAnchor>
  <xdr:twoCellAnchor>
    <xdr:from>
      <xdr:col>29</xdr:col>
      <xdr:colOff>112737</xdr:colOff>
      <xdr:row>32</xdr:row>
      <xdr:rowOff>116651</xdr:rowOff>
    </xdr:from>
    <xdr:to>
      <xdr:col>30</xdr:col>
      <xdr:colOff>16568</xdr:colOff>
      <xdr:row>39</xdr:row>
      <xdr:rowOff>43398</xdr:rowOff>
    </xdr:to>
    <xdr:sp macro="" textlink="">
      <xdr:nvSpPr>
        <xdr:cNvPr id="50" name="Rectangle: Rounded Corners 49">
          <a:extLst>
            <a:ext uri="{FF2B5EF4-FFF2-40B4-BE49-F238E27FC236}">
              <a16:creationId xmlns:a16="http://schemas.microsoft.com/office/drawing/2014/main" id="{00000000-0008-0000-0100-000032000000}"/>
            </a:ext>
          </a:extLst>
        </xdr:cNvPr>
        <xdr:cNvSpPr/>
      </xdr:nvSpPr>
      <xdr:spPr>
        <a:xfrm>
          <a:off x="17661149" y="4274033"/>
          <a:ext cx="508948" cy="1260247"/>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29</xdr:col>
      <xdr:colOff>72063</xdr:colOff>
      <xdr:row>33</xdr:row>
      <xdr:rowOff>36717</xdr:rowOff>
    </xdr:from>
    <xdr:to>
      <xdr:col>29</xdr:col>
      <xdr:colOff>434012</xdr:colOff>
      <xdr:row>37</xdr:row>
      <xdr:rowOff>169609</xdr:rowOff>
    </xdr:to>
    <xdr:sp macro="" textlink="">
      <xdr:nvSpPr>
        <xdr:cNvPr id="75" name="Rectangle: Rounded Corners 74">
          <a:extLst>
            <a:ext uri="{FF2B5EF4-FFF2-40B4-BE49-F238E27FC236}">
              <a16:creationId xmlns:a16="http://schemas.microsoft.com/office/drawing/2014/main" id="{00000000-0008-0000-0100-00004B000000}"/>
            </a:ext>
          </a:extLst>
        </xdr:cNvPr>
        <xdr:cNvSpPr/>
      </xdr:nvSpPr>
      <xdr:spPr>
        <a:xfrm>
          <a:off x="17620475" y="4384599"/>
          <a:ext cx="361949" cy="894892"/>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14</xdr:col>
      <xdr:colOff>598714</xdr:colOff>
      <xdr:row>32</xdr:row>
      <xdr:rowOff>148955</xdr:rowOff>
    </xdr:from>
    <xdr:to>
      <xdr:col>15</xdr:col>
      <xdr:colOff>536878</xdr:colOff>
      <xdr:row>39</xdr:row>
      <xdr:rowOff>43398</xdr:rowOff>
    </xdr:to>
    <xdr:sp macro="" textlink="">
      <xdr:nvSpPr>
        <xdr:cNvPr id="51" name="Rectangle: Rounded Corners 50">
          <a:extLst>
            <a:ext uri="{FF2B5EF4-FFF2-40B4-BE49-F238E27FC236}">
              <a16:creationId xmlns:a16="http://schemas.microsoft.com/office/drawing/2014/main" id="{00000000-0008-0000-0100-000033000000}"/>
            </a:ext>
          </a:extLst>
        </xdr:cNvPr>
        <xdr:cNvSpPr/>
      </xdr:nvSpPr>
      <xdr:spPr>
        <a:xfrm>
          <a:off x="9171214" y="4312741"/>
          <a:ext cx="550485" cy="1227943"/>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836</xdr:colOff>
      <xdr:row>31</xdr:row>
      <xdr:rowOff>86848</xdr:rowOff>
    </xdr:from>
    <xdr:to>
      <xdr:col>30</xdr:col>
      <xdr:colOff>226</xdr:colOff>
      <xdr:row>33</xdr:row>
      <xdr:rowOff>122679</xdr:rowOff>
    </xdr:to>
    <xdr:sp macro="" textlink="">
      <xdr:nvSpPr>
        <xdr:cNvPr id="52" name="Rectangle: Rounded Corners 51">
          <a:extLst>
            <a:ext uri="{FF2B5EF4-FFF2-40B4-BE49-F238E27FC236}">
              <a16:creationId xmlns:a16="http://schemas.microsoft.com/office/drawing/2014/main" id="{00000000-0008-0000-0100-000034000000}"/>
            </a:ext>
          </a:extLst>
        </xdr:cNvPr>
        <xdr:cNvSpPr/>
      </xdr:nvSpPr>
      <xdr:spPr>
        <a:xfrm>
          <a:off x="9077601" y="4053730"/>
          <a:ext cx="9076154" cy="416831"/>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243537</xdr:colOff>
      <xdr:row>32</xdr:row>
      <xdr:rowOff>150063</xdr:rowOff>
    </xdr:from>
    <xdr:to>
      <xdr:col>20</xdr:col>
      <xdr:colOff>33979</xdr:colOff>
      <xdr:row>37</xdr:row>
      <xdr:rowOff>184807</xdr:rowOff>
    </xdr:to>
    <xdr:sp macro="" textlink="">
      <xdr:nvSpPr>
        <xdr:cNvPr id="53" name="Rectangle: Rounded Corners 52">
          <a:extLst>
            <a:ext uri="{FF2B5EF4-FFF2-40B4-BE49-F238E27FC236}">
              <a16:creationId xmlns:a16="http://schemas.microsoft.com/office/drawing/2014/main" id="{00000000-0008-0000-0100-000035000000}"/>
            </a:ext>
          </a:extLst>
        </xdr:cNvPr>
        <xdr:cNvSpPr/>
      </xdr:nvSpPr>
      <xdr:spPr>
        <a:xfrm>
          <a:off x="9320302" y="4307445"/>
          <a:ext cx="2816030" cy="987244"/>
        </a:xfrm>
        <a:prstGeom prst="roundRect">
          <a:avLst>
            <a:gd name="adj" fmla="val 141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19</xdr:col>
      <xdr:colOff>480300</xdr:colOff>
      <xdr:row>32</xdr:row>
      <xdr:rowOff>148991</xdr:rowOff>
    </xdr:from>
    <xdr:to>
      <xdr:col>29</xdr:col>
      <xdr:colOff>433760</xdr:colOff>
      <xdr:row>34</xdr:row>
      <xdr:rowOff>95842</xdr:rowOff>
    </xdr:to>
    <xdr:sp macro="" textlink="">
      <xdr:nvSpPr>
        <xdr:cNvPr id="54" name="Rectangle: Rounded Corners 53">
          <a:extLst>
            <a:ext uri="{FF2B5EF4-FFF2-40B4-BE49-F238E27FC236}">
              <a16:creationId xmlns:a16="http://schemas.microsoft.com/office/drawing/2014/main" id="{00000000-0008-0000-0100-000036000000}"/>
            </a:ext>
          </a:extLst>
        </xdr:cNvPr>
        <xdr:cNvSpPr/>
      </xdr:nvSpPr>
      <xdr:spPr>
        <a:xfrm>
          <a:off x="11977535" y="4306373"/>
          <a:ext cx="6004637" cy="327851"/>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383319</xdr:colOff>
      <xdr:row>35</xdr:row>
      <xdr:rowOff>92595</xdr:rowOff>
    </xdr:from>
    <xdr:to>
      <xdr:col>21</xdr:col>
      <xdr:colOff>586426</xdr:colOff>
      <xdr:row>36</xdr:row>
      <xdr:rowOff>190890</xdr:rowOff>
    </xdr:to>
    <xdr:sp macro="" textlink="">
      <xdr:nvSpPr>
        <xdr:cNvPr id="55" name="TextBox 54">
          <a:extLst>
            <a:ext uri="{FF2B5EF4-FFF2-40B4-BE49-F238E27FC236}">
              <a16:creationId xmlns:a16="http://schemas.microsoft.com/office/drawing/2014/main" id="{00000000-0008-0000-0100-000037000000}"/>
            </a:ext>
          </a:extLst>
        </xdr:cNvPr>
        <xdr:cNvSpPr txBox="1"/>
      </xdr:nvSpPr>
      <xdr:spPr>
        <a:xfrm>
          <a:off x="9577015" y="7000291"/>
          <a:ext cx="3880585" cy="288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SG" sz="1800" b="1">
              <a:latin typeface="+mn-lt"/>
            </a:rPr>
            <a:t>Amount to be submitted for</a:t>
          </a:r>
          <a:r>
            <a:rPr lang="en-SG" sz="1800" b="1" baseline="0">
              <a:latin typeface="+mn-lt"/>
            </a:rPr>
            <a:t> claims:</a:t>
          </a:r>
          <a:endParaRPr lang="en-SG" sz="1800" b="1">
            <a:latin typeface="+mn-lt"/>
          </a:endParaRPr>
        </a:p>
      </xdr:txBody>
    </xdr:sp>
    <xdr:clientData/>
  </xdr:twoCellAnchor>
  <xdr:twoCellAnchor>
    <xdr:from>
      <xdr:col>15</xdr:col>
      <xdr:colOff>213484</xdr:colOff>
      <xdr:row>33</xdr:row>
      <xdr:rowOff>43785</xdr:rowOff>
    </xdr:from>
    <xdr:to>
      <xdr:col>17</xdr:col>
      <xdr:colOff>595957</xdr:colOff>
      <xdr:row>35</xdr:row>
      <xdr:rowOff>25285</xdr:rowOff>
    </xdr:to>
    <xdr:sp macro="" textlink="">
      <xdr:nvSpPr>
        <xdr:cNvPr id="56" name="TextBox 55">
          <a:extLst>
            <a:ext uri="{FF2B5EF4-FFF2-40B4-BE49-F238E27FC236}">
              <a16:creationId xmlns:a16="http://schemas.microsoft.com/office/drawing/2014/main" id="{00000000-0008-0000-0100-000038000000}"/>
            </a:ext>
          </a:extLst>
        </xdr:cNvPr>
        <xdr:cNvSpPr txBox="1"/>
      </xdr:nvSpPr>
      <xdr:spPr>
        <a:xfrm>
          <a:off x="9407180" y="6570481"/>
          <a:ext cx="1608299" cy="36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rPr>
            <a:t>Project</a:t>
          </a:r>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cs typeface="+mn-cs"/>
            </a:rPr>
            <a:t> </a:t>
          </a:r>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rPr>
            <a:t>2</a:t>
          </a:r>
        </a:p>
      </xdr:txBody>
    </xdr:sp>
    <xdr:clientData/>
  </xdr:twoCellAnchor>
  <xdr:twoCellAnchor>
    <xdr:from>
      <xdr:col>14</xdr:col>
      <xdr:colOff>592664</xdr:colOff>
      <xdr:row>38</xdr:row>
      <xdr:rowOff>182608</xdr:rowOff>
    </xdr:from>
    <xdr:to>
      <xdr:col>30</xdr:col>
      <xdr:colOff>7117</xdr:colOff>
      <xdr:row>46</xdr:row>
      <xdr:rowOff>58783</xdr:rowOff>
    </xdr:to>
    <xdr:sp macro="" textlink="">
      <xdr:nvSpPr>
        <xdr:cNvPr id="57" name="Rectangle: Rounded Corners 56">
          <a:extLst>
            <a:ext uri="{FF2B5EF4-FFF2-40B4-BE49-F238E27FC236}">
              <a16:creationId xmlns:a16="http://schemas.microsoft.com/office/drawing/2014/main" id="{00000000-0008-0000-0100-000039000000}"/>
            </a:ext>
          </a:extLst>
        </xdr:cNvPr>
        <xdr:cNvSpPr/>
      </xdr:nvSpPr>
      <xdr:spPr>
        <a:xfrm>
          <a:off x="9173447" y="5475195"/>
          <a:ext cx="9221061" cy="1400175"/>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243538</xdr:colOff>
      <xdr:row>37</xdr:row>
      <xdr:rowOff>33618</xdr:rowOff>
    </xdr:from>
    <xdr:to>
      <xdr:col>29</xdr:col>
      <xdr:colOff>434878</xdr:colOff>
      <xdr:row>45</xdr:row>
      <xdr:rowOff>33131</xdr:rowOff>
    </xdr:to>
    <xdr:sp macro="" textlink="">
      <xdr:nvSpPr>
        <xdr:cNvPr id="58" name="Rectangle: Rounded Corners 57">
          <a:extLst>
            <a:ext uri="{FF2B5EF4-FFF2-40B4-BE49-F238E27FC236}">
              <a16:creationId xmlns:a16="http://schemas.microsoft.com/office/drawing/2014/main" id="{00000000-0008-0000-0100-00003A000000}"/>
            </a:ext>
          </a:extLst>
        </xdr:cNvPr>
        <xdr:cNvSpPr/>
      </xdr:nvSpPr>
      <xdr:spPr>
        <a:xfrm>
          <a:off x="9320303" y="7429500"/>
          <a:ext cx="8662987" cy="1534719"/>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372149</xdr:colOff>
      <xdr:row>37</xdr:row>
      <xdr:rowOff>33520</xdr:rowOff>
    </xdr:from>
    <xdr:to>
      <xdr:col>22</xdr:col>
      <xdr:colOff>200686</xdr:colOff>
      <xdr:row>44</xdr:row>
      <xdr:rowOff>116345</xdr:rowOff>
    </xdr:to>
    <xdr:sp macro="" textlink="">
      <xdr:nvSpPr>
        <xdr:cNvPr id="59" name="Rectangle: Rounded Corners 58">
          <a:extLst>
            <a:ext uri="{FF2B5EF4-FFF2-40B4-BE49-F238E27FC236}">
              <a16:creationId xmlns:a16="http://schemas.microsoft.com/office/drawing/2014/main" id="{00000000-0008-0000-0100-00003B000000}"/>
            </a:ext>
          </a:extLst>
        </xdr:cNvPr>
        <xdr:cNvSpPr/>
      </xdr:nvSpPr>
      <xdr:spPr>
        <a:xfrm>
          <a:off x="9448914" y="5143402"/>
          <a:ext cx="4064360" cy="1416325"/>
        </a:xfrm>
        <a:prstGeom prst="roundRect">
          <a:avLst>
            <a:gd name="adj" fmla="val 5927"/>
          </a:avLst>
        </a:prstGeom>
        <a:solidFill>
          <a:srgbClr val="FFF0D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22</xdr:col>
      <xdr:colOff>442308</xdr:colOff>
      <xdr:row>37</xdr:row>
      <xdr:rowOff>33520</xdr:rowOff>
    </xdr:from>
    <xdr:to>
      <xdr:col>29</xdr:col>
      <xdr:colOff>270845</xdr:colOff>
      <xdr:row>44</xdr:row>
      <xdr:rowOff>116345</xdr:rowOff>
    </xdr:to>
    <xdr:sp macro="" textlink="">
      <xdr:nvSpPr>
        <xdr:cNvPr id="60" name="Rectangle: Rounded Corners 59">
          <a:extLst>
            <a:ext uri="{FF2B5EF4-FFF2-40B4-BE49-F238E27FC236}">
              <a16:creationId xmlns:a16="http://schemas.microsoft.com/office/drawing/2014/main" id="{00000000-0008-0000-0100-00003C000000}"/>
            </a:ext>
          </a:extLst>
        </xdr:cNvPr>
        <xdr:cNvSpPr/>
      </xdr:nvSpPr>
      <xdr:spPr>
        <a:xfrm>
          <a:off x="13754896" y="5143402"/>
          <a:ext cx="4064361" cy="1416325"/>
        </a:xfrm>
        <a:prstGeom prst="roundRect">
          <a:avLst>
            <a:gd name="adj" fmla="val 5927"/>
          </a:avLst>
        </a:prstGeom>
        <a:solidFill>
          <a:srgbClr val="FFF0D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476227</xdr:colOff>
      <xdr:row>37</xdr:row>
      <xdr:rowOff>61681</xdr:rowOff>
    </xdr:from>
    <xdr:to>
      <xdr:col>19</xdr:col>
      <xdr:colOff>82362</xdr:colOff>
      <xdr:row>39</xdr:row>
      <xdr:rowOff>171450</xdr:rowOff>
    </xdr:to>
    <xdr:sp macro="" textlink="">
      <xdr:nvSpPr>
        <xdr:cNvPr id="61" name="TextBox 60">
          <a:extLst>
            <a:ext uri="{FF2B5EF4-FFF2-40B4-BE49-F238E27FC236}">
              <a16:creationId xmlns:a16="http://schemas.microsoft.com/office/drawing/2014/main" id="{00000000-0008-0000-0100-00003D000000}"/>
            </a:ext>
          </a:extLst>
        </xdr:cNvPr>
        <xdr:cNvSpPr txBox="1"/>
      </xdr:nvSpPr>
      <xdr:spPr>
        <a:xfrm>
          <a:off x="9552992" y="7457563"/>
          <a:ext cx="2026605" cy="501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MOF Maximum</a:t>
          </a:r>
        </a:p>
        <a:p>
          <a:pPr algn="ctr"/>
          <a:r>
            <a:rPr lang="en-SG" sz="1200" b="1">
              <a:latin typeface="+mj-lt"/>
            </a:rPr>
            <a:t>Remaining Contribution</a:t>
          </a:r>
          <a:r>
            <a:rPr lang="en-SG" sz="1200" b="1" baseline="0">
              <a:latin typeface="+mj-lt"/>
            </a:rPr>
            <a:t> Amount</a:t>
          </a:r>
        </a:p>
      </xdr:txBody>
    </xdr:sp>
    <xdr:clientData/>
  </xdr:twoCellAnchor>
  <xdr:twoCellAnchor>
    <xdr:from>
      <xdr:col>19</xdr:col>
      <xdr:colOff>178200</xdr:colOff>
      <xdr:row>37</xdr:row>
      <xdr:rowOff>56712</xdr:rowOff>
    </xdr:from>
    <xdr:to>
      <xdr:col>21</xdr:col>
      <xdr:colOff>530038</xdr:colOff>
      <xdr:row>39</xdr:row>
      <xdr:rowOff>142875</xdr:rowOff>
    </xdr:to>
    <xdr:sp macro="" textlink="">
      <xdr:nvSpPr>
        <xdr:cNvPr id="62" name="TextBox 61">
          <a:extLst>
            <a:ext uri="{FF2B5EF4-FFF2-40B4-BE49-F238E27FC236}">
              <a16:creationId xmlns:a16="http://schemas.microsoft.com/office/drawing/2014/main" id="{00000000-0008-0000-0100-00003E000000}"/>
            </a:ext>
          </a:extLst>
        </xdr:cNvPr>
        <xdr:cNvSpPr txBox="1"/>
      </xdr:nvSpPr>
      <xdr:spPr>
        <a:xfrm>
          <a:off x="11675435" y="7452594"/>
          <a:ext cx="1562074" cy="478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Tote Board Maximum </a:t>
          </a:r>
        </a:p>
        <a:p>
          <a:pPr algn="ctr"/>
          <a:r>
            <a:rPr lang="en-SG" sz="1200" b="1">
              <a:latin typeface="+mj-lt"/>
            </a:rPr>
            <a:t>Contribution Amount</a:t>
          </a:r>
        </a:p>
      </xdr:txBody>
    </xdr:sp>
    <xdr:clientData/>
  </xdr:twoCellAnchor>
  <xdr:twoCellAnchor>
    <xdr:from>
      <xdr:col>16</xdr:col>
      <xdr:colOff>288335</xdr:colOff>
      <xdr:row>39</xdr:row>
      <xdr:rowOff>135491</xdr:rowOff>
    </xdr:from>
    <xdr:to>
      <xdr:col>18</xdr:col>
      <xdr:colOff>67344</xdr:colOff>
      <xdr:row>41</xdr:row>
      <xdr:rowOff>34696</xdr:rowOff>
    </xdr:to>
    <xdr:sp macro="" textlink="'Logic (Backend)'!D23">
      <xdr:nvSpPr>
        <xdr:cNvPr id="63" name="TextBox 62">
          <a:extLst>
            <a:ext uri="{FF2B5EF4-FFF2-40B4-BE49-F238E27FC236}">
              <a16:creationId xmlns:a16="http://schemas.microsoft.com/office/drawing/2014/main" id="{00000000-0008-0000-0100-00003F000000}"/>
            </a:ext>
          </a:extLst>
        </xdr:cNvPr>
        <xdr:cNvSpPr txBox="1"/>
      </xdr:nvSpPr>
      <xdr:spPr>
        <a:xfrm>
          <a:off x="9970217" y="7923579"/>
          <a:ext cx="98924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fld id="{18C14726-0E19-4488-9697-29CB394CD21A}" type="TxLink">
            <a:rPr lang="en-US" sz="1200" b="1" i="0" u="none" strike="noStrike" baseline="0">
              <a:solidFill>
                <a:srgbClr val="002A91"/>
              </a:solidFill>
              <a:latin typeface="+mj-lt"/>
            </a:rPr>
            <a:pPr algn="ctr"/>
            <a:t> $150,000.00 </a:t>
          </a:fld>
          <a:endParaRPr lang="en-SG" sz="1200" b="1" baseline="0">
            <a:solidFill>
              <a:srgbClr val="002A91"/>
            </a:solidFill>
            <a:latin typeface="+mj-lt"/>
          </a:endParaRPr>
        </a:p>
      </xdr:txBody>
    </xdr:sp>
    <xdr:clientData/>
  </xdr:twoCellAnchor>
  <xdr:twoCellAnchor>
    <xdr:from>
      <xdr:col>19</xdr:col>
      <xdr:colOff>410294</xdr:colOff>
      <xdr:row>39</xdr:row>
      <xdr:rowOff>138804</xdr:rowOff>
    </xdr:from>
    <xdr:to>
      <xdr:col>21</xdr:col>
      <xdr:colOff>266742</xdr:colOff>
      <xdr:row>41</xdr:row>
      <xdr:rowOff>38009</xdr:rowOff>
    </xdr:to>
    <xdr:sp macro="" textlink="'Logic (Backend)'!D24">
      <xdr:nvSpPr>
        <xdr:cNvPr id="64" name="TextBox 63">
          <a:extLst>
            <a:ext uri="{FF2B5EF4-FFF2-40B4-BE49-F238E27FC236}">
              <a16:creationId xmlns:a16="http://schemas.microsoft.com/office/drawing/2014/main" id="{00000000-0008-0000-0100-000040000000}"/>
            </a:ext>
          </a:extLst>
        </xdr:cNvPr>
        <xdr:cNvSpPr txBox="1"/>
      </xdr:nvSpPr>
      <xdr:spPr>
        <a:xfrm>
          <a:off x="11907529" y="7926892"/>
          <a:ext cx="106668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fld id="{394BB0DF-EFCE-4170-9684-93B94DC96FD0}" type="TxLink">
            <a:rPr lang="en-US" sz="1200" b="1" i="0" u="none" strike="noStrike" baseline="0">
              <a:solidFill>
                <a:srgbClr val="002A91"/>
              </a:solidFill>
              <a:latin typeface="+mj-lt"/>
            </a:rPr>
            <a:pPr algn="ctr"/>
            <a:t> $100,000.00 </a:t>
          </a:fld>
          <a:endParaRPr lang="en-SG" sz="1200" b="1" baseline="0">
            <a:solidFill>
              <a:srgbClr val="002A91"/>
            </a:solidFill>
            <a:latin typeface="+mj-lt"/>
          </a:endParaRPr>
        </a:p>
      </xdr:txBody>
    </xdr:sp>
    <xdr:clientData/>
  </xdr:twoCellAnchor>
  <xdr:twoCellAnchor>
    <xdr:from>
      <xdr:col>16</xdr:col>
      <xdr:colOff>307457</xdr:colOff>
      <xdr:row>41</xdr:row>
      <xdr:rowOff>45213</xdr:rowOff>
    </xdr:from>
    <xdr:to>
      <xdr:col>21</xdr:col>
      <xdr:colOff>321383</xdr:colOff>
      <xdr:row>44</xdr:row>
      <xdr:rowOff>25237</xdr:rowOff>
    </xdr:to>
    <xdr:sp macro="" textlink="">
      <xdr:nvSpPr>
        <xdr:cNvPr id="65" name="Rectangle: Rounded Corners 64">
          <a:extLst>
            <a:ext uri="{FF2B5EF4-FFF2-40B4-BE49-F238E27FC236}">
              <a16:creationId xmlns:a16="http://schemas.microsoft.com/office/drawing/2014/main" id="{00000000-0008-0000-0100-000041000000}"/>
            </a:ext>
          </a:extLst>
        </xdr:cNvPr>
        <xdr:cNvSpPr/>
      </xdr:nvSpPr>
      <xdr:spPr>
        <a:xfrm>
          <a:off x="9989339" y="5917095"/>
          <a:ext cx="3039515" cy="551524"/>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17</xdr:col>
      <xdr:colOff>197197</xdr:colOff>
      <xdr:row>41</xdr:row>
      <xdr:rowOff>21899</xdr:rowOff>
    </xdr:from>
    <xdr:to>
      <xdr:col>20</xdr:col>
      <xdr:colOff>291784</xdr:colOff>
      <xdr:row>42</xdr:row>
      <xdr:rowOff>95959</xdr:rowOff>
    </xdr:to>
    <xdr:sp macro="" textlink="">
      <xdr:nvSpPr>
        <xdr:cNvPr id="66" name="TextBox 65">
          <a:extLst>
            <a:ext uri="{FF2B5EF4-FFF2-40B4-BE49-F238E27FC236}">
              <a16:creationId xmlns:a16="http://schemas.microsoft.com/office/drawing/2014/main" id="{00000000-0008-0000-0100-000042000000}"/>
            </a:ext>
          </a:extLst>
        </xdr:cNvPr>
        <xdr:cNvSpPr txBox="1"/>
      </xdr:nvSpPr>
      <xdr:spPr>
        <a:xfrm>
          <a:off x="10484197" y="5893781"/>
          <a:ext cx="19099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Total Maximum Grant Amount</a:t>
          </a:r>
        </a:p>
      </xdr:txBody>
    </xdr:sp>
    <xdr:clientData/>
  </xdr:twoCellAnchor>
  <xdr:twoCellAnchor>
    <xdr:from>
      <xdr:col>17</xdr:col>
      <xdr:colOff>287726</xdr:colOff>
      <xdr:row>42</xdr:row>
      <xdr:rowOff>37639</xdr:rowOff>
    </xdr:from>
    <xdr:to>
      <xdr:col>20</xdr:col>
      <xdr:colOff>425822</xdr:colOff>
      <xdr:row>44</xdr:row>
      <xdr:rowOff>10585</xdr:rowOff>
    </xdr:to>
    <xdr:sp macro="" textlink="'Logic (Backend)'!D25">
      <xdr:nvSpPr>
        <xdr:cNvPr id="67" name="TextBox 66">
          <a:extLst>
            <a:ext uri="{FF2B5EF4-FFF2-40B4-BE49-F238E27FC236}">
              <a16:creationId xmlns:a16="http://schemas.microsoft.com/office/drawing/2014/main" id="{00000000-0008-0000-0100-000043000000}"/>
            </a:ext>
          </a:extLst>
        </xdr:cNvPr>
        <xdr:cNvSpPr txBox="1"/>
      </xdr:nvSpPr>
      <xdr:spPr>
        <a:xfrm>
          <a:off x="10574726" y="8195521"/>
          <a:ext cx="1953449" cy="353946"/>
        </a:xfrm>
        <a:prstGeom prst="rect">
          <a:avLst/>
        </a:prstGeom>
        <a:noFill/>
      </xdr:spPr>
      <xdr:txBody>
        <a:bodyPr wrap="square" lIns="0" tIns="0" rIns="0" bIns="0" rtlCol="0" anchor="t">
          <a:noAutofit/>
        </a:bodyPr>
        <a:lstStyle/>
        <a:p>
          <a:pPr marL="0" indent="0" algn="l" defTabSz="914400" rtl="0" eaLnBrk="1" latinLnBrk="0" hangingPunct="1">
            <a:lnSpc>
              <a:spcPct val="100000"/>
            </a:lnSpc>
            <a:spcBef>
              <a:spcPts val="0"/>
            </a:spcBef>
            <a:spcAft>
              <a:spcPts val="0"/>
            </a:spcAft>
            <a:buFont typeface="Arial" panose="020B0604020202020204" pitchFamily="34" charset="0"/>
            <a:buNone/>
          </a:pPr>
          <a:fld id="{A4556B93-E3E9-4794-BD8F-1D637E5DFAE8}" type="TxLink">
            <a:rPr kumimoji="0" lang="en-US" sz="20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pPr marL="0" indent="0" algn="l" defTabSz="914400" rtl="0" eaLnBrk="1" latinLnBrk="0" hangingPunct="1">
              <a:lnSpc>
                <a:spcPct val="100000"/>
              </a:lnSpc>
              <a:spcBef>
                <a:spcPts val="0"/>
              </a:spcBef>
              <a:spcAft>
                <a:spcPts val="0"/>
              </a:spcAft>
              <a:buFont typeface="Arial" panose="020B0604020202020204" pitchFamily="34" charset="0"/>
              <a:buNone/>
            </a:pPr>
            <a:t> $250,000.00 </a:t>
          </a:fld>
          <a:endParaRPr kumimoji="0" lang="en-SG" sz="20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endParaRPr>
        </a:p>
      </xdr:txBody>
    </xdr:sp>
    <xdr:clientData/>
  </xdr:twoCellAnchor>
  <xdr:twoCellAnchor>
    <xdr:from>
      <xdr:col>23</xdr:col>
      <xdr:colOff>217124</xdr:colOff>
      <xdr:row>37</xdr:row>
      <xdr:rowOff>81560</xdr:rowOff>
    </xdr:from>
    <xdr:to>
      <xdr:col>25</xdr:col>
      <xdr:colOff>501906</xdr:colOff>
      <xdr:row>39</xdr:row>
      <xdr:rowOff>167723</xdr:rowOff>
    </xdr:to>
    <xdr:sp macro="" textlink="">
      <xdr:nvSpPr>
        <xdr:cNvPr id="68" name="TextBox 67">
          <a:extLst>
            <a:ext uri="{FF2B5EF4-FFF2-40B4-BE49-F238E27FC236}">
              <a16:creationId xmlns:a16="http://schemas.microsoft.com/office/drawing/2014/main" id="{00000000-0008-0000-0100-000044000000}"/>
            </a:ext>
          </a:extLst>
        </xdr:cNvPr>
        <xdr:cNvSpPr txBox="1"/>
      </xdr:nvSpPr>
      <xdr:spPr>
        <a:xfrm>
          <a:off x="14237924" y="7463435"/>
          <a:ext cx="1503982" cy="476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MOF Actual </a:t>
          </a:r>
        </a:p>
        <a:p>
          <a:pPr algn="ctr"/>
          <a:r>
            <a:rPr lang="en-SG" sz="1200" b="1">
              <a:latin typeface="+mj-lt"/>
            </a:rPr>
            <a:t>Contribution</a:t>
          </a:r>
          <a:r>
            <a:rPr lang="en-SG" sz="1200" b="1" baseline="0">
              <a:latin typeface="+mj-lt"/>
            </a:rPr>
            <a:t> Amount</a:t>
          </a:r>
        </a:p>
      </xdr:txBody>
    </xdr:sp>
    <xdr:clientData/>
  </xdr:twoCellAnchor>
  <xdr:twoCellAnchor>
    <xdr:from>
      <xdr:col>26</xdr:col>
      <xdr:colOff>286738</xdr:colOff>
      <xdr:row>37</xdr:row>
      <xdr:rowOff>76591</xdr:rowOff>
    </xdr:from>
    <xdr:to>
      <xdr:col>29</xdr:col>
      <xdr:colOff>28977</xdr:colOff>
      <xdr:row>39</xdr:row>
      <xdr:rowOff>162754</xdr:rowOff>
    </xdr:to>
    <xdr:sp macro="" textlink="">
      <xdr:nvSpPr>
        <xdr:cNvPr id="69" name="TextBox 68">
          <a:extLst>
            <a:ext uri="{FF2B5EF4-FFF2-40B4-BE49-F238E27FC236}">
              <a16:creationId xmlns:a16="http://schemas.microsoft.com/office/drawing/2014/main" id="{00000000-0008-0000-0100-000045000000}"/>
            </a:ext>
          </a:extLst>
        </xdr:cNvPr>
        <xdr:cNvSpPr txBox="1"/>
      </xdr:nvSpPr>
      <xdr:spPr>
        <a:xfrm>
          <a:off x="16136338" y="7458466"/>
          <a:ext cx="1571039" cy="476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Tote Board Actual</a:t>
          </a:r>
        </a:p>
        <a:p>
          <a:pPr algn="ctr"/>
          <a:r>
            <a:rPr lang="en-SG" sz="1200" b="1">
              <a:latin typeface="+mj-lt"/>
            </a:rPr>
            <a:t>Contribution Amount</a:t>
          </a:r>
        </a:p>
      </xdr:txBody>
    </xdr:sp>
    <xdr:clientData/>
  </xdr:twoCellAnchor>
  <xdr:twoCellAnchor>
    <xdr:from>
      <xdr:col>23</xdr:col>
      <xdr:colOff>377074</xdr:colOff>
      <xdr:row>39</xdr:row>
      <xdr:rowOff>121751</xdr:rowOff>
    </xdr:from>
    <xdr:to>
      <xdr:col>25</xdr:col>
      <xdr:colOff>150861</xdr:colOff>
      <xdr:row>41</xdr:row>
      <xdr:rowOff>20956</xdr:rowOff>
    </xdr:to>
    <xdr:sp macro="" textlink="'Logic (Backend)'!D27">
      <xdr:nvSpPr>
        <xdr:cNvPr id="70" name="TextBox 69">
          <a:extLst>
            <a:ext uri="{FF2B5EF4-FFF2-40B4-BE49-F238E27FC236}">
              <a16:creationId xmlns:a16="http://schemas.microsoft.com/office/drawing/2014/main" id="{00000000-0008-0000-0100-000046000000}"/>
            </a:ext>
          </a:extLst>
        </xdr:cNvPr>
        <xdr:cNvSpPr txBox="1"/>
      </xdr:nvSpPr>
      <xdr:spPr>
        <a:xfrm>
          <a:off x="14294780" y="5612633"/>
          <a:ext cx="98402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indent="0" algn="ctr"/>
          <a:fld id="{66434A57-C528-4CF9-8116-C3F8FD9C1182}" type="TxLink">
            <a:rPr lang="en-US" sz="1200" b="1" i="0" u="none" strike="noStrike" baseline="0">
              <a:solidFill>
                <a:srgbClr val="002A91"/>
              </a:solidFill>
              <a:latin typeface="+mj-lt"/>
              <a:ea typeface="+mn-ea"/>
              <a:cs typeface="+mn-cs"/>
            </a:rPr>
            <a:pPr marL="0" indent="0" algn="ctr"/>
            <a:t> $-   </a:t>
          </a:fld>
          <a:endParaRPr lang="en-SG" sz="1200" b="1" i="0" u="none" strike="noStrike" baseline="0">
            <a:solidFill>
              <a:srgbClr val="002A91"/>
            </a:solidFill>
            <a:latin typeface="+mj-lt"/>
            <a:ea typeface="+mn-ea"/>
            <a:cs typeface="+mn-cs"/>
          </a:endParaRPr>
        </a:p>
      </xdr:txBody>
    </xdr:sp>
    <xdr:clientData/>
  </xdr:twoCellAnchor>
  <xdr:twoCellAnchor>
    <xdr:from>
      <xdr:col>26</xdr:col>
      <xdr:colOff>542233</xdr:colOff>
      <xdr:row>39</xdr:row>
      <xdr:rowOff>125065</xdr:rowOff>
    </xdr:from>
    <xdr:to>
      <xdr:col>28</xdr:col>
      <xdr:colOff>316021</xdr:colOff>
      <xdr:row>41</xdr:row>
      <xdr:rowOff>24270</xdr:rowOff>
    </xdr:to>
    <xdr:sp macro="" textlink="'Logic (Backend)'!D28">
      <xdr:nvSpPr>
        <xdr:cNvPr id="71" name="TextBox 70">
          <a:extLst>
            <a:ext uri="{FF2B5EF4-FFF2-40B4-BE49-F238E27FC236}">
              <a16:creationId xmlns:a16="http://schemas.microsoft.com/office/drawing/2014/main" id="{00000000-0008-0000-0100-000047000000}"/>
            </a:ext>
          </a:extLst>
        </xdr:cNvPr>
        <xdr:cNvSpPr txBox="1"/>
      </xdr:nvSpPr>
      <xdr:spPr>
        <a:xfrm>
          <a:off x="16275292" y="5615947"/>
          <a:ext cx="98402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indent="0" algn="ctr"/>
          <a:fld id="{23DC8178-E691-4DF2-9BCE-B256D87C1927}" type="TxLink">
            <a:rPr lang="en-US" sz="1200" b="1" i="0" u="none" strike="noStrike" baseline="0">
              <a:solidFill>
                <a:srgbClr val="002A91"/>
              </a:solidFill>
              <a:latin typeface="+mj-lt"/>
              <a:ea typeface="+mn-ea"/>
              <a:cs typeface="+mn-cs"/>
            </a:rPr>
            <a:pPr marL="0" indent="0" algn="ctr"/>
            <a:t> $-   </a:t>
          </a:fld>
          <a:endParaRPr lang="en-SG" sz="1200" b="1" i="0" u="none" strike="noStrike" baseline="0">
            <a:solidFill>
              <a:srgbClr val="002A91"/>
            </a:solidFill>
            <a:latin typeface="+mj-lt"/>
            <a:ea typeface="+mn-ea"/>
            <a:cs typeface="+mn-cs"/>
          </a:endParaRPr>
        </a:p>
      </xdr:txBody>
    </xdr:sp>
    <xdr:clientData/>
  </xdr:twoCellAnchor>
  <xdr:twoCellAnchor>
    <xdr:from>
      <xdr:col>23</xdr:col>
      <xdr:colOff>393583</xdr:colOff>
      <xdr:row>41</xdr:row>
      <xdr:rowOff>65092</xdr:rowOff>
    </xdr:from>
    <xdr:to>
      <xdr:col>28</xdr:col>
      <xdr:colOff>407509</xdr:colOff>
      <xdr:row>44</xdr:row>
      <xdr:rowOff>45116</xdr:rowOff>
    </xdr:to>
    <xdr:sp macro="" textlink="">
      <xdr:nvSpPr>
        <xdr:cNvPr id="72" name="Rectangle: Rounded Corners 71">
          <a:extLst>
            <a:ext uri="{FF2B5EF4-FFF2-40B4-BE49-F238E27FC236}">
              <a16:creationId xmlns:a16="http://schemas.microsoft.com/office/drawing/2014/main" id="{00000000-0008-0000-0100-000048000000}"/>
            </a:ext>
          </a:extLst>
        </xdr:cNvPr>
        <xdr:cNvSpPr/>
      </xdr:nvSpPr>
      <xdr:spPr>
        <a:xfrm>
          <a:off x="14311289" y="5936974"/>
          <a:ext cx="3039514" cy="551524"/>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24</xdr:col>
      <xdr:colOff>451765</xdr:colOff>
      <xdr:row>41</xdr:row>
      <xdr:rowOff>41778</xdr:rowOff>
    </xdr:from>
    <xdr:to>
      <xdr:col>27</xdr:col>
      <xdr:colOff>325397</xdr:colOff>
      <xdr:row>42</xdr:row>
      <xdr:rowOff>115838</xdr:rowOff>
    </xdr:to>
    <xdr:sp macro="" textlink="">
      <xdr:nvSpPr>
        <xdr:cNvPr id="73" name="TextBox 72">
          <a:extLst>
            <a:ext uri="{FF2B5EF4-FFF2-40B4-BE49-F238E27FC236}">
              <a16:creationId xmlns:a16="http://schemas.microsoft.com/office/drawing/2014/main" id="{00000000-0008-0000-0100-000049000000}"/>
            </a:ext>
          </a:extLst>
        </xdr:cNvPr>
        <xdr:cNvSpPr txBox="1"/>
      </xdr:nvSpPr>
      <xdr:spPr>
        <a:xfrm>
          <a:off x="14974589" y="5913660"/>
          <a:ext cx="16889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lang="en-SG" sz="1200" b="1">
              <a:solidFill>
                <a:schemeClr val="tx1"/>
              </a:solidFill>
              <a:effectLst/>
              <a:latin typeface="+mj-lt"/>
              <a:ea typeface="+mn-ea"/>
              <a:cs typeface="+mn-cs"/>
            </a:rPr>
            <a:t>Total Disbursable</a:t>
          </a:r>
          <a:r>
            <a:rPr lang="en-SG" sz="1200" b="1" baseline="0">
              <a:solidFill>
                <a:schemeClr val="tx1"/>
              </a:solidFill>
              <a:effectLst/>
              <a:latin typeface="+mj-lt"/>
              <a:ea typeface="+mn-ea"/>
              <a:cs typeface="+mn-cs"/>
            </a:rPr>
            <a:t> Amount</a:t>
          </a:r>
          <a:endParaRPr lang="en-SG" sz="1200">
            <a:effectLst/>
            <a:latin typeface="+mj-lt"/>
          </a:endParaRPr>
        </a:p>
      </xdr:txBody>
    </xdr:sp>
    <xdr:clientData/>
  </xdr:twoCellAnchor>
  <xdr:twoCellAnchor>
    <xdr:from>
      <xdr:col>24</xdr:col>
      <xdr:colOff>184222</xdr:colOff>
      <xdr:row>42</xdr:row>
      <xdr:rowOff>51954</xdr:rowOff>
    </xdr:from>
    <xdr:to>
      <xdr:col>28</xdr:col>
      <xdr:colOff>11206</xdr:colOff>
      <xdr:row>44</xdr:row>
      <xdr:rowOff>30462</xdr:rowOff>
    </xdr:to>
    <xdr:sp macro="" textlink="'Logic (Backend)'!D29">
      <xdr:nvSpPr>
        <xdr:cNvPr id="74" name="TextBox 73">
          <a:extLst>
            <a:ext uri="{FF2B5EF4-FFF2-40B4-BE49-F238E27FC236}">
              <a16:creationId xmlns:a16="http://schemas.microsoft.com/office/drawing/2014/main" id="{00000000-0008-0000-0100-00004A000000}"/>
            </a:ext>
          </a:extLst>
        </xdr:cNvPr>
        <xdr:cNvSpPr txBox="1"/>
      </xdr:nvSpPr>
      <xdr:spPr>
        <a:xfrm>
          <a:off x="14707046" y="8209836"/>
          <a:ext cx="2247454" cy="359508"/>
        </a:xfrm>
        <a:prstGeom prst="rect">
          <a:avLst/>
        </a:prstGeom>
        <a:noFill/>
      </xdr:spPr>
      <xdr:txBody>
        <a:bodyPr wrap="square" lIns="0" tIns="0" rIns="0" bIns="0" rtlCol="0" anchor="ctr">
          <a:noAutofit/>
        </a:bodyPr>
        <a:lstStyle/>
        <a:p>
          <a:pPr marL="0" indent="0" algn="ctr" defTabSz="914400" rtl="0" eaLnBrk="1" latinLnBrk="0" hangingPunct="1">
            <a:lnSpc>
              <a:spcPct val="100000"/>
            </a:lnSpc>
            <a:spcBef>
              <a:spcPts val="0"/>
            </a:spcBef>
            <a:spcAft>
              <a:spcPts val="0"/>
            </a:spcAft>
            <a:buFont typeface="Arial" panose="020B0604020202020204" pitchFamily="34" charset="0"/>
            <a:buNone/>
          </a:pPr>
          <a:fld id="{06278D10-FEF0-45E7-85E4-1B874C345CA3}" type="TxLink">
            <a:rPr kumimoji="0" lang="en-US" sz="20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pPr marL="0" indent="0" algn="ctr" defTabSz="914400" rtl="0" eaLnBrk="1" latinLnBrk="0" hangingPunct="1">
              <a:lnSpc>
                <a:spcPct val="100000"/>
              </a:lnSpc>
              <a:spcBef>
                <a:spcPts val="0"/>
              </a:spcBef>
              <a:spcAft>
                <a:spcPts val="0"/>
              </a:spcAft>
              <a:buFont typeface="Arial" panose="020B0604020202020204" pitchFamily="34" charset="0"/>
              <a:buNone/>
            </a:pPr>
            <a:t> $-   </a:t>
          </a:fld>
          <a:endParaRPr kumimoji="0" lang="en-SG" sz="20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endParaRPr>
        </a:p>
      </xdr:txBody>
    </xdr:sp>
    <xdr:clientData/>
  </xdr:twoCellAnchor>
  <xdr:twoCellAnchor>
    <xdr:from>
      <xdr:col>29</xdr:col>
      <xdr:colOff>91892</xdr:colOff>
      <xdr:row>46</xdr:row>
      <xdr:rowOff>106586</xdr:rowOff>
    </xdr:from>
    <xdr:to>
      <xdr:col>30</xdr:col>
      <xdr:colOff>8809</xdr:colOff>
      <xdr:row>52</xdr:row>
      <xdr:rowOff>108288</xdr:rowOff>
    </xdr:to>
    <xdr:sp macro="" textlink="">
      <xdr:nvSpPr>
        <xdr:cNvPr id="81" name="Rectangle: Rounded Corners 80">
          <a:extLst>
            <a:ext uri="{FF2B5EF4-FFF2-40B4-BE49-F238E27FC236}">
              <a16:creationId xmlns:a16="http://schemas.microsoft.com/office/drawing/2014/main" id="{00000000-0008-0000-0100-000051000000}"/>
            </a:ext>
          </a:extLst>
        </xdr:cNvPr>
        <xdr:cNvSpPr/>
      </xdr:nvSpPr>
      <xdr:spPr>
        <a:xfrm>
          <a:off x="17640304" y="6930968"/>
          <a:ext cx="522034" cy="1144702"/>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29</xdr:col>
      <xdr:colOff>70596</xdr:colOff>
      <xdr:row>47</xdr:row>
      <xdr:rowOff>16514</xdr:rowOff>
    </xdr:from>
    <xdr:to>
      <xdr:col>29</xdr:col>
      <xdr:colOff>432546</xdr:colOff>
      <xdr:row>51</xdr:row>
      <xdr:rowOff>67358</xdr:rowOff>
    </xdr:to>
    <xdr:sp macro="" textlink="">
      <xdr:nvSpPr>
        <xdr:cNvPr id="82" name="Rectangle: Rounded Corners 81">
          <a:extLst>
            <a:ext uri="{FF2B5EF4-FFF2-40B4-BE49-F238E27FC236}">
              <a16:creationId xmlns:a16="http://schemas.microsoft.com/office/drawing/2014/main" id="{00000000-0008-0000-0100-000052000000}"/>
            </a:ext>
          </a:extLst>
        </xdr:cNvPr>
        <xdr:cNvSpPr/>
      </xdr:nvSpPr>
      <xdr:spPr>
        <a:xfrm>
          <a:off x="17619008" y="7031396"/>
          <a:ext cx="361950" cy="812844"/>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14</xdr:col>
      <xdr:colOff>604630</xdr:colOff>
      <xdr:row>46</xdr:row>
      <xdr:rowOff>135928</xdr:rowOff>
    </xdr:from>
    <xdr:to>
      <xdr:col>15</xdr:col>
      <xdr:colOff>543671</xdr:colOff>
      <xdr:row>52</xdr:row>
      <xdr:rowOff>108287</xdr:rowOff>
    </xdr:to>
    <xdr:sp macro="" textlink="">
      <xdr:nvSpPr>
        <xdr:cNvPr id="83" name="Rectangle: Rounded Corners 82">
          <a:extLst>
            <a:ext uri="{FF2B5EF4-FFF2-40B4-BE49-F238E27FC236}">
              <a16:creationId xmlns:a16="http://schemas.microsoft.com/office/drawing/2014/main" id="{00000000-0008-0000-0100-000053000000}"/>
            </a:ext>
          </a:extLst>
        </xdr:cNvPr>
        <xdr:cNvSpPr/>
      </xdr:nvSpPr>
      <xdr:spPr>
        <a:xfrm>
          <a:off x="9185413" y="6952515"/>
          <a:ext cx="551954" cy="1115359"/>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0</xdr:colOff>
      <xdr:row>45</xdr:row>
      <xdr:rowOff>96981</xdr:rowOff>
    </xdr:from>
    <xdr:to>
      <xdr:col>30</xdr:col>
      <xdr:colOff>10899</xdr:colOff>
      <xdr:row>47</xdr:row>
      <xdr:rowOff>94595</xdr:rowOff>
    </xdr:to>
    <xdr:sp macro="" textlink="">
      <xdr:nvSpPr>
        <xdr:cNvPr id="84" name="Rectangle: Rounded Corners 83">
          <a:extLst>
            <a:ext uri="{FF2B5EF4-FFF2-40B4-BE49-F238E27FC236}">
              <a16:creationId xmlns:a16="http://schemas.microsoft.com/office/drawing/2014/main" id="{00000000-0008-0000-0100-000054000000}"/>
            </a:ext>
          </a:extLst>
        </xdr:cNvPr>
        <xdr:cNvSpPr/>
      </xdr:nvSpPr>
      <xdr:spPr>
        <a:xfrm>
          <a:off x="9193696" y="6723068"/>
          <a:ext cx="9204594" cy="378614"/>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242046</xdr:colOff>
      <xdr:row>46</xdr:row>
      <xdr:rowOff>108857</xdr:rowOff>
    </xdr:from>
    <xdr:to>
      <xdr:col>20</xdr:col>
      <xdr:colOff>32496</xdr:colOff>
      <xdr:row>51</xdr:row>
      <xdr:rowOff>81163</xdr:rowOff>
    </xdr:to>
    <xdr:sp macro="" textlink="">
      <xdr:nvSpPr>
        <xdr:cNvPr id="85" name="Rectangle: Rounded Corners 84">
          <a:extLst>
            <a:ext uri="{FF2B5EF4-FFF2-40B4-BE49-F238E27FC236}">
              <a16:creationId xmlns:a16="http://schemas.microsoft.com/office/drawing/2014/main" id="{00000000-0008-0000-0100-000055000000}"/>
            </a:ext>
          </a:extLst>
        </xdr:cNvPr>
        <xdr:cNvSpPr/>
      </xdr:nvSpPr>
      <xdr:spPr>
        <a:xfrm>
          <a:off x="9426867" y="9212036"/>
          <a:ext cx="2852058" cy="924806"/>
        </a:xfrm>
        <a:prstGeom prst="roundRect">
          <a:avLst>
            <a:gd name="adj" fmla="val 141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19</xdr:col>
      <xdr:colOff>481852</xdr:colOff>
      <xdr:row>46</xdr:row>
      <xdr:rowOff>108857</xdr:rowOff>
    </xdr:from>
    <xdr:to>
      <xdr:col>29</xdr:col>
      <xdr:colOff>437029</xdr:colOff>
      <xdr:row>47</xdr:row>
      <xdr:rowOff>138851</xdr:rowOff>
    </xdr:to>
    <xdr:sp macro="" textlink="">
      <xdr:nvSpPr>
        <xdr:cNvPr id="86" name="Rectangle: Rounded Corners 85">
          <a:extLst>
            <a:ext uri="{FF2B5EF4-FFF2-40B4-BE49-F238E27FC236}">
              <a16:creationId xmlns:a16="http://schemas.microsoft.com/office/drawing/2014/main" id="{00000000-0008-0000-0100-000056000000}"/>
            </a:ext>
          </a:extLst>
        </xdr:cNvPr>
        <xdr:cNvSpPr/>
      </xdr:nvSpPr>
      <xdr:spPr>
        <a:xfrm>
          <a:off x="12115959" y="9212036"/>
          <a:ext cx="6078391" cy="220494"/>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393034</xdr:colOff>
      <xdr:row>48</xdr:row>
      <xdr:rowOff>179498</xdr:rowOff>
    </xdr:from>
    <xdr:to>
      <xdr:col>21</xdr:col>
      <xdr:colOff>596152</xdr:colOff>
      <xdr:row>50</xdr:row>
      <xdr:rowOff>60815</xdr:rowOff>
    </xdr:to>
    <xdr:sp macro="" textlink="">
      <xdr:nvSpPr>
        <xdr:cNvPr id="87" name="TextBox 86">
          <a:extLst>
            <a:ext uri="{FF2B5EF4-FFF2-40B4-BE49-F238E27FC236}">
              <a16:creationId xmlns:a16="http://schemas.microsoft.com/office/drawing/2014/main" id="{00000000-0008-0000-0100-000057000000}"/>
            </a:ext>
          </a:extLst>
        </xdr:cNvPr>
        <xdr:cNvSpPr txBox="1"/>
      </xdr:nvSpPr>
      <xdr:spPr>
        <a:xfrm>
          <a:off x="9469799" y="9682086"/>
          <a:ext cx="3833824" cy="26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SG" sz="1800" b="1">
              <a:latin typeface="+mj-lt"/>
            </a:rPr>
            <a:t>Amount to be submitted for</a:t>
          </a:r>
          <a:r>
            <a:rPr lang="en-SG" sz="1800" b="1" baseline="0">
              <a:latin typeface="+mj-lt"/>
            </a:rPr>
            <a:t> claims:</a:t>
          </a:r>
          <a:endParaRPr lang="en-SG" sz="1800" b="1">
            <a:latin typeface="+mj-lt"/>
          </a:endParaRPr>
        </a:p>
      </xdr:txBody>
    </xdr:sp>
    <xdr:clientData/>
  </xdr:twoCellAnchor>
  <xdr:twoCellAnchor>
    <xdr:from>
      <xdr:col>15</xdr:col>
      <xdr:colOff>256817</xdr:colOff>
      <xdr:row>46</xdr:row>
      <xdr:rowOff>188357</xdr:rowOff>
    </xdr:from>
    <xdr:to>
      <xdr:col>18</xdr:col>
      <xdr:colOff>34177</xdr:colOff>
      <xdr:row>48</xdr:row>
      <xdr:rowOff>136621</xdr:rowOff>
    </xdr:to>
    <xdr:sp macro="" textlink="">
      <xdr:nvSpPr>
        <xdr:cNvPr id="88" name="TextBox 87">
          <a:extLst>
            <a:ext uri="{FF2B5EF4-FFF2-40B4-BE49-F238E27FC236}">
              <a16:creationId xmlns:a16="http://schemas.microsoft.com/office/drawing/2014/main" id="{00000000-0008-0000-0100-000058000000}"/>
            </a:ext>
          </a:extLst>
        </xdr:cNvPr>
        <xdr:cNvSpPr txBox="1"/>
      </xdr:nvSpPr>
      <xdr:spPr>
        <a:xfrm>
          <a:off x="9333582" y="9309945"/>
          <a:ext cx="1592713" cy="329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rPr>
            <a:t>Project</a:t>
          </a:r>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cs typeface="+mn-cs"/>
            </a:rPr>
            <a:t> </a:t>
          </a:r>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rPr>
            <a:t>3</a:t>
          </a:r>
        </a:p>
      </xdr:txBody>
    </xdr:sp>
    <xdr:clientData/>
  </xdr:twoCellAnchor>
  <xdr:twoCellAnchor>
    <xdr:from>
      <xdr:col>14</xdr:col>
      <xdr:colOff>604630</xdr:colOff>
      <xdr:row>52</xdr:row>
      <xdr:rowOff>61700</xdr:rowOff>
    </xdr:from>
    <xdr:to>
      <xdr:col>30</xdr:col>
      <xdr:colOff>2617</xdr:colOff>
      <xdr:row>59</xdr:row>
      <xdr:rowOff>0</xdr:rowOff>
    </xdr:to>
    <xdr:sp macro="" textlink="">
      <xdr:nvSpPr>
        <xdr:cNvPr id="89" name="Rectangle: Rounded Corners 88">
          <a:extLst>
            <a:ext uri="{FF2B5EF4-FFF2-40B4-BE49-F238E27FC236}">
              <a16:creationId xmlns:a16="http://schemas.microsoft.com/office/drawing/2014/main" id="{00000000-0008-0000-0100-000059000000}"/>
            </a:ext>
          </a:extLst>
        </xdr:cNvPr>
        <xdr:cNvSpPr/>
      </xdr:nvSpPr>
      <xdr:spPr>
        <a:xfrm>
          <a:off x="9185413" y="8021287"/>
          <a:ext cx="9204595" cy="1271800"/>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242047</xdr:colOff>
      <xdr:row>50</xdr:row>
      <xdr:rowOff>57979</xdr:rowOff>
    </xdr:from>
    <xdr:to>
      <xdr:col>29</xdr:col>
      <xdr:colOff>429986</xdr:colOff>
      <xdr:row>57</xdr:row>
      <xdr:rowOff>127049</xdr:rowOff>
    </xdr:to>
    <xdr:sp macro="" textlink="">
      <xdr:nvSpPr>
        <xdr:cNvPr id="90" name="Rectangle: Rounded Corners 89">
          <a:extLst>
            <a:ext uri="{FF2B5EF4-FFF2-40B4-BE49-F238E27FC236}">
              <a16:creationId xmlns:a16="http://schemas.microsoft.com/office/drawing/2014/main" id="{00000000-0008-0000-0100-00005A000000}"/>
            </a:ext>
          </a:extLst>
        </xdr:cNvPr>
        <xdr:cNvSpPr/>
      </xdr:nvSpPr>
      <xdr:spPr>
        <a:xfrm>
          <a:off x="9435743" y="9914283"/>
          <a:ext cx="8768721" cy="1402570"/>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370658</xdr:colOff>
      <xdr:row>50</xdr:row>
      <xdr:rowOff>81585</xdr:rowOff>
    </xdr:from>
    <xdr:to>
      <xdr:col>22</xdr:col>
      <xdr:colOff>199207</xdr:colOff>
      <xdr:row>57</xdr:row>
      <xdr:rowOff>34555</xdr:rowOff>
    </xdr:to>
    <xdr:sp macro="" textlink="">
      <xdr:nvSpPr>
        <xdr:cNvPr id="91" name="Rectangle: Rounded Corners 90">
          <a:extLst>
            <a:ext uri="{FF2B5EF4-FFF2-40B4-BE49-F238E27FC236}">
              <a16:creationId xmlns:a16="http://schemas.microsoft.com/office/drawing/2014/main" id="{00000000-0008-0000-0100-00005B000000}"/>
            </a:ext>
          </a:extLst>
        </xdr:cNvPr>
        <xdr:cNvSpPr/>
      </xdr:nvSpPr>
      <xdr:spPr>
        <a:xfrm>
          <a:off x="9447423" y="7667967"/>
          <a:ext cx="4064372" cy="1286470"/>
        </a:xfrm>
        <a:prstGeom prst="roundRect">
          <a:avLst>
            <a:gd name="adj" fmla="val 5927"/>
          </a:avLst>
        </a:prstGeom>
        <a:solidFill>
          <a:srgbClr val="FFF0D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22</xdr:col>
      <xdr:colOff>440830</xdr:colOff>
      <xdr:row>50</xdr:row>
      <xdr:rowOff>81585</xdr:rowOff>
    </xdr:from>
    <xdr:to>
      <xdr:col>29</xdr:col>
      <xdr:colOff>269379</xdr:colOff>
      <xdr:row>57</xdr:row>
      <xdr:rowOff>34555</xdr:rowOff>
    </xdr:to>
    <xdr:sp macro="" textlink="">
      <xdr:nvSpPr>
        <xdr:cNvPr id="92" name="Rectangle: Rounded Corners 91">
          <a:extLst>
            <a:ext uri="{FF2B5EF4-FFF2-40B4-BE49-F238E27FC236}">
              <a16:creationId xmlns:a16="http://schemas.microsoft.com/office/drawing/2014/main" id="{00000000-0008-0000-0100-00005C000000}"/>
            </a:ext>
          </a:extLst>
        </xdr:cNvPr>
        <xdr:cNvSpPr/>
      </xdr:nvSpPr>
      <xdr:spPr>
        <a:xfrm>
          <a:off x="13753418" y="7667967"/>
          <a:ext cx="4064373" cy="1286470"/>
        </a:xfrm>
        <a:prstGeom prst="roundRect">
          <a:avLst>
            <a:gd name="adj" fmla="val 5927"/>
          </a:avLst>
        </a:prstGeom>
        <a:solidFill>
          <a:srgbClr val="FFF0D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361950</xdr:colOff>
      <xdr:row>50</xdr:row>
      <xdr:rowOff>39929</xdr:rowOff>
    </xdr:from>
    <xdr:to>
      <xdr:col>19</xdr:col>
      <xdr:colOff>113964</xdr:colOff>
      <xdr:row>52</xdr:row>
      <xdr:rowOff>169089</xdr:rowOff>
    </xdr:to>
    <xdr:sp macro="" textlink="">
      <xdr:nvSpPr>
        <xdr:cNvPr id="93" name="TextBox 92">
          <a:extLst>
            <a:ext uri="{FF2B5EF4-FFF2-40B4-BE49-F238E27FC236}">
              <a16:creationId xmlns:a16="http://schemas.microsoft.com/office/drawing/2014/main" id="{00000000-0008-0000-0100-00005D000000}"/>
            </a:ext>
          </a:extLst>
        </xdr:cNvPr>
        <xdr:cNvSpPr txBox="1"/>
      </xdr:nvSpPr>
      <xdr:spPr>
        <a:xfrm>
          <a:off x="9438715" y="9923517"/>
          <a:ext cx="2172484" cy="510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MOF Maximum</a:t>
          </a:r>
        </a:p>
        <a:p>
          <a:pPr algn="ctr"/>
          <a:r>
            <a:rPr lang="en-SG" sz="1200" b="1">
              <a:latin typeface="+mj-lt"/>
            </a:rPr>
            <a:t>Remaining Contribution</a:t>
          </a:r>
          <a:r>
            <a:rPr lang="en-SG" sz="1200" b="1" baseline="0">
              <a:latin typeface="+mj-lt"/>
            </a:rPr>
            <a:t> Amount</a:t>
          </a:r>
        </a:p>
      </xdr:txBody>
    </xdr:sp>
    <xdr:clientData/>
  </xdr:twoCellAnchor>
  <xdr:twoCellAnchor>
    <xdr:from>
      <xdr:col>19</xdr:col>
      <xdr:colOff>170552</xdr:colOff>
      <xdr:row>50</xdr:row>
      <xdr:rowOff>33058</xdr:rowOff>
    </xdr:from>
    <xdr:to>
      <xdr:col>22</xdr:col>
      <xdr:colOff>40771</xdr:colOff>
      <xdr:row>52</xdr:row>
      <xdr:rowOff>158651</xdr:rowOff>
    </xdr:to>
    <xdr:sp macro="" textlink="">
      <xdr:nvSpPr>
        <xdr:cNvPr id="94" name="TextBox 93">
          <a:extLst>
            <a:ext uri="{FF2B5EF4-FFF2-40B4-BE49-F238E27FC236}">
              <a16:creationId xmlns:a16="http://schemas.microsoft.com/office/drawing/2014/main" id="{00000000-0008-0000-0100-00005E000000}"/>
            </a:ext>
          </a:extLst>
        </xdr:cNvPr>
        <xdr:cNvSpPr txBox="1"/>
      </xdr:nvSpPr>
      <xdr:spPr>
        <a:xfrm>
          <a:off x="11667787" y="9916646"/>
          <a:ext cx="1685572" cy="506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Tote Board Maximum </a:t>
          </a:r>
        </a:p>
        <a:p>
          <a:pPr algn="ctr"/>
          <a:r>
            <a:rPr lang="en-SG" sz="1200" b="1">
              <a:latin typeface="+mj-lt"/>
            </a:rPr>
            <a:t>Contribution Amount</a:t>
          </a:r>
        </a:p>
      </xdr:txBody>
    </xdr:sp>
    <xdr:clientData/>
  </xdr:twoCellAnchor>
  <xdr:twoCellAnchor>
    <xdr:from>
      <xdr:col>16</xdr:col>
      <xdr:colOff>336042</xdr:colOff>
      <xdr:row>52</xdr:row>
      <xdr:rowOff>118304</xdr:rowOff>
    </xdr:from>
    <xdr:to>
      <xdr:col>18</xdr:col>
      <xdr:colOff>33618</xdr:colOff>
      <xdr:row>54</xdr:row>
      <xdr:rowOff>17509</xdr:rowOff>
    </xdr:to>
    <xdr:sp macro="" textlink="'Logic (Backend)'!D33">
      <xdr:nvSpPr>
        <xdr:cNvPr id="95" name="TextBox 94">
          <a:extLst>
            <a:ext uri="{FF2B5EF4-FFF2-40B4-BE49-F238E27FC236}">
              <a16:creationId xmlns:a16="http://schemas.microsoft.com/office/drawing/2014/main" id="{00000000-0008-0000-0100-00005F000000}"/>
            </a:ext>
          </a:extLst>
        </xdr:cNvPr>
        <xdr:cNvSpPr txBox="1"/>
      </xdr:nvSpPr>
      <xdr:spPr>
        <a:xfrm>
          <a:off x="10017924" y="10382892"/>
          <a:ext cx="90781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fld id="{1FAF3C83-D0DB-4B87-B868-D028E43F90EE}" type="TxLink">
            <a:rPr lang="en-US" sz="1200" b="1" i="0" u="none" strike="noStrike" baseline="0">
              <a:solidFill>
                <a:srgbClr val="002A91"/>
              </a:solidFill>
              <a:latin typeface="+mj-lt"/>
            </a:rPr>
            <a:pPr algn="ctr"/>
            <a:t> $150,000.00 </a:t>
          </a:fld>
          <a:endParaRPr lang="en-SG" sz="1200" b="1" baseline="0">
            <a:solidFill>
              <a:srgbClr val="002A91"/>
            </a:solidFill>
            <a:latin typeface="+mj-lt"/>
          </a:endParaRPr>
        </a:p>
      </xdr:txBody>
    </xdr:sp>
    <xdr:clientData/>
  </xdr:twoCellAnchor>
  <xdr:twoCellAnchor>
    <xdr:from>
      <xdr:col>19</xdr:col>
      <xdr:colOff>361159</xdr:colOff>
      <xdr:row>52</xdr:row>
      <xdr:rowOff>121315</xdr:rowOff>
    </xdr:from>
    <xdr:to>
      <xdr:col>21</xdr:col>
      <xdr:colOff>223268</xdr:colOff>
      <xdr:row>54</xdr:row>
      <xdr:rowOff>20520</xdr:rowOff>
    </xdr:to>
    <xdr:sp macro="" textlink="'Logic (Backend)'!D34">
      <xdr:nvSpPr>
        <xdr:cNvPr id="96" name="TextBox 95">
          <a:extLst>
            <a:ext uri="{FF2B5EF4-FFF2-40B4-BE49-F238E27FC236}">
              <a16:creationId xmlns:a16="http://schemas.microsoft.com/office/drawing/2014/main" id="{00000000-0008-0000-0100-000060000000}"/>
            </a:ext>
          </a:extLst>
        </xdr:cNvPr>
        <xdr:cNvSpPr txBox="1"/>
      </xdr:nvSpPr>
      <xdr:spPr>
        <a:xfrm>
          <a:off x="11858394" y="10385903"/>
          <a:ext cx="107234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fld id="{51E11CD5-1CD8-4FBC-98DA-56BD8189B14A}" type="TxLink">
            <a:rPr lang="en-US" sz="1200" b="1" i="0" u="none" strike="noStrike" baseline="0">
              <a:solidFill>
                <a:srgbClr val="002A91"/>
              </a:solidFill>
              <a:latin typeface="+mj-lt"/>
            </a:rPr>
            <a:pPr algn="ctr"/>
            <a:t> $100,000.00 </a:t>
          </a:fld>
          <a:endParaRPr lang="en-SG" sz="1200" b="1" baseline="0">
            <a:solidFill>
              <a:srgbClr val="002A91"/>
            </a:solidFill>
            <a:latin typeface="+mj-lt"/>
          </a:endParaRPr>
        </a:p>
      </xdr:txBody>
    </xdr:sp>
    <xdr:clientData/>
  </xdr:twoCellAnchor>
  <xdr:twoCellAnchor>
    <xdr:from>
      <xdr:col>16</xdr:col>
      <xdr:colOff>305968</xdr:colOff>
      <xdr:row>54</xdr:row>
      <xdr:rowOff>22342</xdr:rowOff>
    </xdr:from>
    <xdr:to>
      <xdr:col>21</xdr:col>
      <xdr:colOff>319903</xdr:colOff>
      <xdr:row>56</xdr:row>
      <xdr:rowOff>142300</xdr:rowOff>
    </xdr:to>
    <xdr:sp macro="" textlink="">
      <xdr:nvSpPr>
        <xdr:cNvPr id="97" name="Rectangle: Rounded Corners 96">
          <a:extLst>
            <a:ext uri="{FF2B5EF4-FFF2-40B4-BE49-F238E27FC236}">
              <a16:creationId xmlns:a16="http://schemas.microsoft.com/office/drawing/2014/main" id="{00000000-0008-0000-0100-000061000000}"/>
            </a:ext>
          </a:extLst>
        </xdr:cNvPr>
        <xdr:cNvSpPr/>
      </xdr:nvSpPr>
      <xdr:spPr>
        <a:xfrm>
          <a:off x="9987850" y="8370724"/>
          <a:ext cx="3039524" cy="500958"/>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17</xdr:col>
      <xdr:colOff>195709</xdr:colOff>
      <xdr:row>54</xdr:row>
      <xdr:rowOff>1166</xdr:rowOff>
    </xdr:from>
    <xdr:to>
      <xdr:col>20</xdr:col>
      <xdr:colOff>290302</xdr:colOff>
      <xdr:row>55</xdr:row>
      <xdr:rowOff>50970</xdr:rowOff>
    </xdr:to>
    <xdr:sp macro="" textlink="">
      <xdr:nvSpPr>
        <xdr:cNvPr id="98" name="TextBox 97">
          <a:extLst>
            <a:ext uri="{FF2B5EF4-FFF2-40B4-BE49-F238E27FC236}">
              <a16:creationId xmlns:a16="http://schemas.microsoft.com/office/drawing/2014/main" id="{00000000-0008-0000-0100-000062000000}"/>
            </a:ext>
          </a:extLst>
        </xdr:cNvPr>
        <xdr:cNvSpPr txBox="1"/>
      </xdr:nvSpPr>
      <xdr:spPr>
        <a:xfrm>
          <a:off x="10482709" y="8349548"/>
          <a:ext cx="1909946" cy="240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100" b="1"/>
            <a:t>Total Maximum Grant Amount</a:t>
          </a:r>
        </a:p>
      </xdr:txBody>
    </xdr:sp>
    <xdr:clientData/>
  </xdr:twoCellAnchor>
  <xdr:twoCellAnchor>
    <xdr:from>
      <xdr:col>17</xdr:col>
      <xdr:colOff>301452</xdr:colOff>
      <xdr:row>55</xdr:row>
      <xdr:rowOff>11307</xdr:rowOff>
    </xdr:from>
    <xdr:to>
      <xdr:col>20</xdr:col>
      <xdr:colOff>212716</xdr:colOff>
      <xdr:row>56</xdr:row>
      <xdr:rowOff>142302</xdr:rowOff>
    </xdr:to>
    <xdr:sp macro="" textlink="'Logic (Backend)'!D35">
      <xdr:nvSpPr>
        <xdr:cNvPr id="99" name="TextBox 98">
          <a:extLst>
            <a:ext uri="{FF2B5EF4-FFF2-40B4-BE49-F238E27FC236}">
              <a16:creationId xmlns:a16="http://schemas.microsoft.com/office/drawing/2014/main" id="{00000000-0008-0000-0100-000063000000}"/>
            </a:ext>
          </a:extLst>
        </xdr:cNvPr>
        <xdr:cNvSpPr txBox="1"/>
      </xdr:nvSpPr>
      <xdr:spPr>
        <a:xfrm>
          <a:off x="10588452" y="10645689"/>
          <a:ext cx="1726617" cy="321495"/>
        </a:xfrm>
        <a:prstGeom prst="rect">
          <a:avLst/>
        </a:prstGeom>
        <a:noFill/>
      </xdr:spPr>
      <xdr:txBody>
        <a:bodyPr wrap="square" lIns="0" tIns="0" rIns="0" bIns="0" rtlCol="0" anchor="t">
          <a:noAutofit/>
        </a:bodyPr>
        <a:lstStyle/>
        <a:p>
          <a:pPr marL="0" indent="0" algn="l" defTabSz="914400" rtl="0" eaLnBrk="1" latinLnBrk="0" hangingPunct="1">
            <a:lnSpc>
              <a:spcPct val="100000"/>
            </a:lnSpc>
            <a:spcBef>
              <a:spcPts val="0"/>
            </a:spcBef>
            <a:spcAft>
              <a:spcPts val="0"/>
            </a:spcAft>
            <a:buFont typeface="Arial" panose="020B0604020202020204" pitchFamily="34" charset="0"/>
            <a:buNone/>
          </a:pPr>
          <a:fld id="{8517E023-7ED3-4A3B-A5E1-99700B54BF4E}" type="TxLink">
            <a:rPr kumimoji="0" lang="en-US" sz="20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pPr marL="0" indent="0" algn="l" defTabSz="914400" rtl="0" eaLnBrk="1" latinLnBrk="0" hangingPunct="1">
              <a:lnSpc>
                <a:spcPct val="100000"/>
              </a:lnSpc>
              <a:spcBef>
                <a:spcPts val="0"/>
              </a:spcBef>
              <a:spcAft>
                <a:spcPts val="0"/>
              </a:spcAft>
              <a:buFont typeface="Arial" panose="020B0604020202020204" pitchFamily="34" charset="0"/>
              <a:buNone/>
            </a:pPr>
            <a:t> $250,000.00 </a:t>
          </a:fld>
          <a:endParaRPr kumimoji="0" lang="en-SG" sz="20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endParaRPr>
        </a:p>
      </xdr:txBody>
    </xdr:sp>
    <xdr:clientData/>
  </xdr:twoCellAnchor>
  <xdr:twoCellAnchor>
    <xdr:from>
      <xdr:col>23</xdr:col>
      <xdr:colOff>215647</xdr:colOff>
      <xdr:row>50</xdr:row>
      <xdr:rowOff>58546</xdr:rowOff>
    </xdr:from>
    <xdr:to>
      <xdr:col>25</xdr:col>
      <xdr:colOff>375595</xdr:colOff>
      <xdr:row>52</xdr:row>
      <xdr:rowOff>151039</xdr:rowOff>
    </xdr:to>
    <xdr:sp macro="" textlink="">
      <xdr:nvSpPr>
        <xdr:cNvPr id="100" name="TextBox 99">
          <a:extLst>
            <a:ext uri="{FF2B5EF4-FFF2-40B4-BE49-F238E27FC236}">
              <a16:creationId xmlns:a16="http://schemas.microsoft.com/office/drawing/2014/main" id="{00000000-0008-0000-0100-000064000000}"/>
            </a:ext>
          </a:extLst>
        </xdr:cNvPr>
        <xdr:cNvSpPr txBox="1"/>
      </xdr:nvSpPr>
      <xdr:spPr>
        <a:xfrm>
          <a:off x="14133353" y="7644928"/>
          <a:ext cx="1370183" cy="473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MOF Actual </a:t>
          </a:r>
        </a:p>
        <a:p>
          <a:pPr algn="ctr"/>
          <a:r>
            <a:rPr lang="en-SG" sz="1200" b="1">
              <a:latin typeface="+mj-lt"/>
            </a:rPr>
            <a:t>Contribution</a:t>
          </a:r>
          <a:r>
            <a:rPr lang="en-SG" sz="1200" b="1" baseline="0">
              <a:latin typeface="+mj-lt"/>
            </a:rPr>
            <a:t> Amount</a:t>
          </a:r>
        </a:p>
      </xdr:txBody>
    </xdr:sp>
    <xdr:clientData/>
  </xdr:twoCellAnchor>
  <xdr:twoCellAnchor>
    <xdr:from>
      <xdr:col>26</xdr:col>
      <xdr:colOff>285267</xdr:colOff>
      <xdr:row>50</xdr:row>
      <xdr:rowOff>54429</xdr:rowOff>
    </xdr:from>
    <xdr:to>
      <xdr:col>28</xdr:col>
      <xdr:colOff>506706</xdr:colOff>
      <xdr:row>52</xdr:row>
      <xdr:rowOff>149679</xdr:rowOff>
    </xdr:to>
    <xdr:sp macro="" textlink="">
      <xdr:nvSpPr>
        <xdr:cNvPr id="101" name="TextBox 100">
          <a:extLst>
            <a:ext uri="{FF2B5EF4-FFF2-40B4-BE49-F238E27FC236}">
              <a16:creationId xmlns:a16="http://schemas.microsoft.com/office/drawing/2014/main" id="{00000000-0008-0000-0100-000065000000}"/>
            </a:ext>
          </a:extLst>
        </xdr:cNvPr>
        <xdr:cNvSpPr txBox="1"/>
      </xdr:nvSpPr>
      <xdr:spPr>
        <a:xfrm>
          <a:off x="16018326" y="7640811"/>
          <a:ext cx="1431674"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Tote Board Actual</a:t>
          </a:r>
        </a:p>
        <a:p>
          <a:pPr algn="ctr"/>
          <a:r>
            <a:rPr lang="en-SG" sz="1200" b="1">
              <a:latin typeface="+mj-lt"/>
            </a:rPr>
            <a:t>Contribution Amount</a:t>
          </a:r>
        </a:p>
      </xdr:txBody>
    </xdr:sp>
    <xdr:clientData/>
  </xdr:twoCellAnchor>
  <xdr:twoCellAnchor>
    <xdr:from>
      <xdr:col>23</xdr:col>
      <xdr:colOff>410973</xdr:colOff>
      <xdr:row>52</xdr:row>
      <xdr:rowOff>113949</xdr:rowOff>
    </xdr:from>
    <xdr:to>
      <xdr:col>25</xdr:col>
      <xdr:colOff>145675</xdr:colOff>
      <xdr:row>54</xdr:row>
      <xdr:rowOff>13154</xdr:rowOff>
    </xdr:to>
    <xdr:sp macro="" textlink="'Logic (Backend)'!D37">
      <xdr:nvSpPr>
        <xdr:cNvPr id="102" name="TextBox 101">
          <a:extLst>
            <a:ext uri="{FF2B5EF4-FFF2-40B4-BE49-F238E27FC236}">
              <a16:creationId xmlns:a16="http://schemas.microsoft.com/office/drawing/2014/main" id="{00000000-0008-0000-0100-000066000000}"/>
            </a:ext>
          </a:extLst>
        </xdr:cNvPr>
        <xdr:cNvSpPr txBox="1"/>
      </xdr:nvSpPr>
      <xdr:spPr>
        <a:xfrm>
          <a:off x="14328679" y="10176831"/>
          <a:ext cx="94493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indent="0" algn="ctr"/>
          <a:fld id="{BCF957EB-DEE9-4E01-88EA-4C1FDA8F3E74}" type="TxLink">
            <a:rPr lang="en-US" sz="1200" b="1" i="0" u="none" strike="noStrike" baseline="0">
              <a:solidFill>
                <a:srgbClr val="002A91"/>
              </a:solidFill>
              <a:latin typeface="+mj-lt"/>
              <a:ea typeface="+mn-ea"/>
              <a:cs typeface="+mn-cs"/>
            </a:rPr>
            <a:pPr marL="0" indent="0" algn="ctr"/>
            <a:t> $-   </a:t>
          </a:fld>
          <a:endParaRPr lang="en-SG" sz="1200" b="1" i="0" u="none" strike="noStrike" baseline="0">
            <a:solidFill>
              <a:srgbClr val="002A91"/>
            </a:solidFill>
            <a:latin typeface="+mj-lt"/>
            <a:ea typeface="+mn-ea"/>
            <a:cs typeface="+mn-cs"/>
          </a:endParaRPr>
        </a:p>
      </xdr:txBody>
    </xdr:sp>
    <xdr:clientData/>
  </xdr:twoCellAnchor>
  <xdr:twoCellAnchor>
    <xdr:from>
      <xdr:col>26</xdr:col>
      <xdr:colOff>538153</xdr:colOff>
      <xdr:row>52</xdr:row>
      <xdr:rowOff>116959</xdr:rowOff>
    </xdr:from>
    <xdr:to>
      <xdr:col>28</xdr:col>
      <xdr:colOff>302560</xdr:colOff>
      <xdr:row>54</xdr:row>
      <xdr:rowOff>16164</xdr:rowOff>
    </xdr:to>
    <xdr:sp macro="" textlink="'Logic (Backend)'!D38">
      <xdr:nvSpPr>
        <xdr:cNvPr id="103" name="TextBox 102">
          <a:extLst>
            <a:ext uri="{FF2B5EF4-FFF2-40B4-BE49-F238E27FC236}">
              <a16:creationId xmlns:a16="http://schemas.microsoft.com/office/drawing/2014/main" id="{00000000-0008-0000-0100-000067000000}"/>
            </a:ext>
          </a:extLst>
        </xdr:cNvPr>
        <xdr:cNvSpPr txBox="1"/>
      </xdr:nvSpPr>
      <xdr:spPr>
        <a:xfrm>
          <a:off x="16271212" y="10179841"/>
          <a:ext cx="97464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indent="0" algn="ctr"/>
          <a:fld id="{28EC25C3-04D6-48C6-AEDA-4D1EB690A12C}" type="TxLink">
            <a:rPr lang="en-US" sz="1200" b="1" i="0" u="none" strike="noStrike" baseline="0">
              <a:solidFill>
                <a:srgbClr val="002A91"/>
              </a:solidFill>
              <a:latin typeface="+mj-lt"/>
              <a:ea typeface="+mn-ea"/>
              <a:cs typeface="+mn-cs"/>
            </a:rPr>
            <a:pPr marL="0" indent="0" algn="ctr"/>
            <a:t> $-   </a:t>
          </a:fld>
          <a:endParaRPr lang="en-SG" sz="1200" b="1" i="0" u="none" strike="noStrike" baseline="0">
            <a:solidFill>
              <a:srgbClr val="002A91"/>
            </a:solidFill>
            <a:latin typeface="+mj-lt"/>
            <a:ea typeface="+mn-ea"/>
            <a:cs typeface="+mn-cs"/>
          </a:endParaRPr>
        </a:p>
      </xdr:txBody>
    </xdr:sp>
    <xdr:clientData/>
  </xdr:twoCellAnchor>
  <xdr:twoCellAnchor>
    <xdr:from>
      <xdr:col>23</xdr:col>
      <xdr:colOff>392107</xdr:colOff>
      <xdr:row>54</xdr:row>
      <xdr:rowOff>40399</xdr:rowOff>
    </xdr:from>
    <xdr:to>
      <xdr:col>28</xdr:col>
      <xdr:colOff>406042</xdr:colOff>
      <xdr:row>56</xdr:row>
      <xdr:rowOff>160357</xdr:rowOff>
    </xdr:to>
    <xdr:sp macro="" textlink="">
      <xdr:nvSpPr>
        <xdr:cNvPr id="104" name="Rectangle: Rounded Corners 103">
          <a:extLst>
            <a:ext uri="{FF2B5EF4-FFF2-40B4-BE49-F238E27FC236}">
              <a16:creationId xmlns:a16="http://schemas.microsoft.com/office/drawing/2014/main" id="{00000000-0008-0000-0100-000068000000}"/>
            </a:ext>
          </a:extLst>
        </xdr:cNvPr>
        <xdr:cNvSpPr/>
      </xdr:nvSpPr>
      <xdr:spPr>
        <a:xfrm>
          <a:off x="14309813" y="8388781"/>
          <a:ext cx="3039523" cy="500958"/>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24</xdr:col>
      <xdr:colOff>475338</xdr:colOff>
      <xdr:row>54</xdr:row>
      <xdr:rowOff>7094</xdr:rowOff>
    </xdr:from>
    <xdr:to>
      <xdr:col>27</xdr:col>
      <xdr:colOff>327849</xdr:colOff>
      <xdr:row>55</xdr:row>
      <xdr:rowOff>81154</xdr:rowOff>
    </xdr:to>
    <xdr:sp macro="" textlink="">
      <xdr:nvSpPr>
        <xdr:cNvPr id="105" name="TextBox 104">
          <a:extLst>
            <a:ext uri="{FF2B5EF4-FFF2-40B4-BE49-F238E27FC236}">
              <a16:creationId xmlns:a16="http://schemas.microsoft.com/office/drawing/2014/main" id="{00000000-0008-0000-0100-000069000000}"/>
            </a:ext>
          </a:extLst>
        </xdr:cNvPr>
        <xdr:cNvSpPr txBox="1"/>
      </xdr:nvSpPr>
      <xdr:spPr>
        <a:xfrm>
          <a:off x="14998162" y="8355476"/>
          <a:ext cx="16678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lang="en-SG" sz="1100" b="1">
              <a:solidFill>
                <a:schemeClr val="tx1"/>
              </a:solidFill>
              <a:effectLst/>
              <a:latin typeface="+mn-lt"/>
              <a:ea typeface="+mn-ea"/>
              <a:cs typeface="+mn-cs"/>
            </a:rPr>
            <a:t>Total Disbursable</a:t>
          </a:r>
          <a:r>
            <a:rPr lang="en-SG" sz="1100" b="1" baseline="0">
              <a:solidFill>
                <a:schemeClr val="tx1"/>
              </a:solidFill>
              <a:effectLst/>
              <a:latin typeface="+mn-lt"/>
              <a:ea typeface="+mn-ea"/>
              <a:cs typeface="+mn-cs"/>
            </a:rPr>
            <a:t> Amount</a:t>
          </a:r>
          <a:endParaRPr lang="en-SG">
            <a:effectLst/>
          </a:endParaRPr>
        </a:p>
      </xdr:txBody>
    </xdr:sp>
    <xdr:clientData/>
  </xdr:twoCellAnchor>
  <xdr:twoCellAnchor>
    <xdr:from>
      <xdr:col>24</xdr:col>
      <xdr:colOff>421210</xdr:colOff>
      <xdr:row>55</xdr:row>
      <xdr:rowOff>29364</xdr:rowOff>
    </xdr:from>
    <xdr:to>
      <xdr:col>27</xdr:col>
      <xdr:colOff>356550</xdr:colOff>
      <xdr:row>56</xdr:row>
      <xdr:rowOff>138546</xdr:rowOff>
    </xdr:to>
    <xdr:sp macro="" textlink="'Logic (Backend)'!D39">
      <xdr:nvSpPr>
        <xdr:cNvPr id="106" name="TextBox 105">
          <a:extLst>
            <a:ext uri="{FF2B5EF4-FFF2-40B4-BE49-F238E27FC236}">
              <a16:creationId xmlns:a16="http://schemas.microsoft.com/office/drawing/2014/main" id="{00000000-0008-0000-0100-00006A000000}"/>
            </a:ext>
          </a:extLst>
        </xdr:cNvPr>
        <xdr:cNvSpPr txBox="1"/>
      </xdr:nvSpPr>
      <xdr:spPr>
        <a:xfrm>
          <a:off x="14944034" y="10663746"/>
          <a:ext cx="1750692" cy="299682"/>
        </a:xfrm>
        <a:prstGeom prst="rect">
          <a:avLst/>
        </a:prstGeom>
        <a:noFill/>
      </xdr:spPr>
      <xdr:txBody>
        <a:bodyPr wrap="square" lIns="0" tIns="0" rIns="0" bIns="0" rtlCol="0" anchor="ctr">
          <a:noAutofit/>
        </a:bodyPr>
        <a:lstStyle/>
        <a:p>
          <a:pPr marL="0" indent="0" algn="ctr" defTabSz="914400" rtl="0" eaLnBrk="1" latinLnBrk="0" hangingPunct="1">
            <a:lnSpc>
              <a:spcPct val="100000"/>
            </a:lnSpc>
            <a:spcBef>
              <a:spcPts val="0"/>
            </a:spcBef>
            <a:spcAft>
              <a:spcPts val="0"/>
            </a:spcAft>
            <a:buFont typeface="Arial" panose="020B0604020202020204" pitchFamily="34" charset="0"/>
            <a:buNone/>
          </a:pPr>
          <a:fld id="{3F173952-3A64-4162-9837-AB54E173CDBB}" type="TxLink">
            <a:rPr kumimoji="0" lang="en-US" sz="20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pPr marL="0" indent="0" algn="ctr" defTabSz="914400" rtl="0" eaLnBrk="1" latinLnBrk="0" hangingPunct="1">
              <a:lnSpc>
                <a:spcPct val="100000"/>
              </a:lnSpc>
              <a:spcBef>
                <a:spcPts val="0"/>
              </a:spcBef>
              <a:spcAft>
                <a:spcPts val="0"/>
              </a:spcAft>
              <a:buFont typeface="Arial" panose="020B0604020202020204" pitchFamily="34" charset="0"/>
              <a:buNone/>
            </a:pPr>
            <a:t> $-   </a:t>
          </a:fld>
          <a:endParaRPr kumimoji="0" lang="en-SG" sz="20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endParaRPr>
        </a:p>
      </xdr:txBody>
    </xdr:sp>
    <xdr:clientData/>
  </xdr:twoCellAnchor>
  <xdr:twoCellAnchor>
    <xdr:from>
      <xdr:col>29</xdr:col>
      <xdr:colOff>89396</xdr:colOff>
      <xdr:row>60</xdr:row>
      <xdr:rowOff>3663</xdr:rowOff>
    </xdr:from>
    <xdr:to>
      <xdr:col>30</xdr:col>
      <xdr:colOff>6726</xdr:colOff>
      <xdr:row>65</xdr:row>
      <xdr:rowOff>161876</xdr:rowOff>
    </xdr:to>
    <xdr:sp macro="" textlink="">
      <xdr:nvSpPr>
        <xdr:cNvPr id="108" name="Rectangle: Rounded Corners 107">
          <a:extLst>
            <a:ext uri="{FF2B5EF4-FFF2-40B4-BE49-F238E27FC236}">
              <a16:creationId xmlns:a16="http://schemas.microsoft.com/office/drawing/2014/main" id="{00000000-0008-0000-0100-00006C000000}"/>
            </a:ext>
          </a:extLst>
        </xdr:cNvPr>
        <xdr:cNvSpPr/>
      </xdr:nvSpPr>
      <xdr:spPr>
        <a:xfrm>
          <a:off x="17637808" y="9495045"/>
          <a:ext cx="522447" cy="1110713"/>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29</xdr:col>
      <xdr:colOff>90486</xdr:colOff>
      <xdr:row>60</xdr:row>
      <xdr:rowOff>101110</xdr:rowOff>
    </xdr:from>
    <xdr:to>
      <xdr:col>29</xdr:col>
      <xdr:colOff>452723</xdr:colOff>
      <xdr:row>64</xdr:row>
      <xdr:rowOff>127819</xdr:rowOff>
    </xdr:to>
    <xdr:sp macro="" textlink="">
      <xdr:nvSpPr>
        <xdr:cNvPr id="109" name="Rectangle: Rounded Corners 108">
          <a:extLst>
            <a:ext uri="{FF2B5EF4-FFF2-40B4-BE49-F238E27FC236}">
              <a16:creationId xmlns:a16="http://schemas.microsoft.com/office/drawing/2014/main" id="{00000000-0008-0000-0100-00006D000000}"/>
            </a:ext>
          </a:extLst>
        </xdr:cNvPr>
        <xdr:cNvSpPr/>
      </xdr:nvSpPr>
      <xdr:spPr>
        <a:xfrm>
          <a:off x="17638898" y="9592492"/>
          <a:ext cx="362237" cy="788709"/>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2299</xdr:colOff>
      <xdr:row>60</xdr:row>
      <xdr:rowOff>32134</xdr:rowOff>
    </xdr:from>
    <xdr:to>
      <xdr:col>15</xdr:col>
      <xdr:colOff>537735</xdr:colOff>
      <xdr:row>65</xdr:row>
      <xdr:rowOff>161876</xdr:rowOff>
    </xdr:to>
    <xdr:sp macro="" textlink="">
      <xdr:nvSpPr>
        <xdr:cNvPr id="110" name="Rectangle: Rounded Corners 109">
          <a:extLst>
            <a:ext uri="{FF2B5EF4-FFF2-40B4-BE49-F238E27FC236}">
              <a16:creationId xmlns:a16="http://schemas.microsoft.com/office/drawing/2014/main" id="{00000000-0008-0000-0100-00006E000000}"/>
            </a:ext>
          </a:extLst>
        </xdr:cNvPr>
        <xdr:cNvSpPr/>
      </xdr:nvSpPr>
      <xdr:spPr>
        <a:xfrm>
          <a:off x="9079064" y="9523516"/>
          <a:ext cx="535436" cy="1082242"/>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0</xdr:colOff>
      <xdr:row>58</xdr:row>
      <xdr:rowOff>52552</xdr:rowOff>
    </xdr:from>
    <xdr:to>
      <xdr:col>30</xdr:col>
      <xdr:colOff>26276</xdr:colOff>
      <xdr:row>60</xdr:row>
      <xdr:rowOff>89647</xdr:rowOff>
    </xdr:to>
    <xdr:sp macro="" textlink="">
      <xdr:nvSpPr>
        <xdr:cNvPr id="111" name="Rectangle: Rounded Corners 110">
          <a:extLst>
            <a:ext uri="{FF2B5EF4-FFF2-40B4-BE49-F238E27FC236}">
              <a16:creationId xmlns:a16="http://schemas.microsoft.com/office/drawing/2014/main" id="{00000000-0008-0000-0100-00006F000000}"/>
            </a:ext>
          </a:extLst>
        </xdr:cNvPr>
        <xdr:cNvSpPr/>
      </xdr:nvSpPr>
      <xdr:spPr>
        <a:xfrm>
          <a:off x="9163707" y="11443138"/>
          <a:ext cx="9189983" cy="418095"/>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244160</xdr:colOff>
      <xdr:row>58</xdr:row>
      <xdr:rowOff>176893</xdr:rowOff>
    </xdr:from>
    <xdr:to>
      <xdr:col>20</xdr:col>
      <xdr:colOff>36839</xdr:colOff>
      <xdr:row>64</xdr:row>
      <xdr:rowOff>141214</xdr:rowOff>
    </xdr:to>
    <xdr:sp macro="" textlink="">
      <xdr:nvSpPr>
        <xdr:cNvPr id="112" name="Rectangle: Rounded Corners 111">
          <a:extLst>
            <a:ext uri="{FF2B5EF4-FFF2-40B4-BE49-F238E27FC236}">
              <a16:creationId xmlns:a16="http://schemas.microsoft.com/office/drawing/2014/main" id="{00000000-0008-0000-0100-000070000000}"/>
            </a:ext>
          </a:extLst>
        </xdr:cNvPr>
        <xdr:cNvSpPr/>
      </xdr:nvSpPr>
      <xdr:spPr>
        <a:xfrm>
          <a:off x="9320925" y="9287275"/>
          <a:ext cx="2818267" cy="1107321"/>
        </a:xfrm>
        <a:prstGeom prst="roundRect">
          <a:avLst>
            <a:gd name="adj" fmla="val 141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19</xdr:col>
      <xdr:colOff>486072</xdr:colOff>
      <xdr:row>58</xdr:row>
      <xdr:rowOff>176892</xdr:rowOff>
    </xdr:from>
    <xdr:to>
      <xdr:col>29</xdr:col>
      <xdr:colOff>453957</xdr:colOff>
      <xdr:row>60</xdr:row>
      <xdr:rowOff>145677</xdr:rowOff>
    </xdr:to>
    <xdr:sp macro="" textlink="">
      <xdr:nvSpPr>
        <xdr:cNvPr id="113" name="Rectangle: Rounded Corners 112">
          <a:extLst>
            <a:ext uri="{FF2B5EF4-FFF2-40B4-BE49-F238E27FC236}">
              <a16:creationId xmlns:a16="http://schemas.microsoft.com/office/drawing/2014/main" id="{00000000-0008-0000-0100-000071000000}"/>
            </a:ext>
          </a:extLst>
        </xdr:cNvPr>
        <xdr:cNvSpPr/>
      </xdr:nvSpPr>
      <xdr:spPr>
        <a:xfrm>
          <a:off x="12037668" y="11570413"/>
          <a:ext cx="6047672" cy="349785"/>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372829</xdr:colOff>
      <xdr:row>61</xdr:row>
      <xdr:rowOff>72971</xdr:rowOff>
    </xdr:from>
    <xdr:to>
      <xdr:col>21</xdr:col>
      <xdr:colOff>578982</xdr:colOff>
      <xdr:row>63</xdr:row>
      <xdr:rowOff>47352</xdr:rowOff>
    </xdr:to>
    <xdr:sp macro="" textlink="">
      <xdr:nvSpPr>
        <xdr:cNvPr id="114" name="TextBox 113">
          <a:extLst>
            <a:ext uri="{FF2B5EF4-FFF2-40B4-BE49-F238E27FC236}">
              <a16:creationId xmlns:a16="http://schemas.microsoft.com/office/drawing/2014/main" id="{00000000-0008-0000-0100-000072000000}"/>
            </a:ext>
          </a:extLst>
        </xdr:cNvPr>
        <xdr:cNvSpPr txBox="1"/>
      </xdr:nvSpPr>
      <xdr:spPr>
        <a:xfrm>
          <a:off x="9449594" y="12052059"/>
          <a:ext cx="3836859" cy="344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SG" sz="1800" b="1">
              <a:latin typeface="+mj-lt"/>
            </a:rPr>
            <a:t>Amount to be submitted for</a:t>
          </a:r>
          <a:r>
            <a:rPr lang="en-SG" sz="1800" b="1" baseline="0">
              <a:latin typeface="+mj-lt"/>
            </a:rPr>
            <a:t> claims:</a:t>
          </a:r>
          <a:endParaRPr lang="en-SG" sz="1800" b="1">
            <a:latin typeface="+mj-lt"/>
          </a:endParaRPr>
        </a:p>
      </xdr:txBody>
    </xdr:sp>
    <xdr:clientData/>
  </xdr:twoCellAnchor>
  <xdr:twoCellAnchor>
    <xdr:from>
      <xdr:col>15</xdr:col>
      <xdr:colOff>247701</xdr:colOff>
      <xdr:row>59</xdr:row>
      <xdr:rowOff>90058</xdr:rowOff>
    </xdr:from>
    <xdr:to>
      <xdr:col>18</xdr:col>
      <xdr:colOff>26322</xdr:colOff>
      <xdr:row>61</xdr:row>
      <xdr:rowOff>28546</xdr:rowOff>
    </xdr:to>
    <xdr:sp macro="" textlink="">
      <xdr:nvSpPr>
        <xdr:cNvPr id="115" name="TextBox 114">
          <a:extLst>
            <a:ext uri="{FF2B5EF4-FFF2-40B4-BE49-F238E27FC236}">
              <a16:creationId xmlns:a16="http://schemas.microsoft.com/office/drawing/2014/main" id="{00000000-0008-0000-0100-000073000000}"/>
            </a:ext>
          </a:extLst>
        </xdr:cNvPr>
        <xdr:cNvSpPr txBox="1"/>
      </xdr:nvSpPr>
      <xdr:spPr>
        <a:xfrm>
          <a:off x="9324466" y="11688146"/>
          <a:ext cx="1593974" cy="319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rPr>
            <a:t>Project</a:t>
          </a:r>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cs typeface="+mn-cs"/>
            </a:rPr>
            <a:t> </a:t>
          </a:r>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rPr>
            <a:t>4</a:t>
          </a:r>
        </a:p>
      </xdr:txBody>
    </xdr:sp>
    <xdr:clientData/>
  </xdr:twoCellAnchor>
  <xdr:twoCellAnchor>
    <xdr:from>
      <xdr:col>14</xdr:col>
      <xdr:colOff>605117</xdr:colOff>
      <xdr:row>65</xdr:row>
      <xdr:rowOff>116672</xdr:rowOff>
    </xdr:from>
    <xdr:to>
      <xdr:col>30</xdr:col>
      <xdr:colOff>8818</xdr:colOff>
      <xdr:row>72</xdr:row>
      <xdr:rowOff>17210</xdr:rowOff>
    </xdr:to>
    <xdr:sp macro="" textlink="">
      <xdr:nvSpPr>
        <xdr:cNvPr id="116" name="Rectangle: Rounded Corners 115">
          <a:extLst>
            <a:ext uri="{FF2B5EF4-FFF2-40B4-BE49-F238E27FC236}">
              <a16:creationId xmlns:a16="http://schemas.microsoft.com/office/drawing/2014/main" id="{00000000-0008-0000-0100-000074000000}"/>
            </a:ext>
          </a:extLst>
        </xdr:cNvPr>
        <xdr:cNvSpPr/>
      </xdr:nvSpPr>
      <xdr:spPr>
        <a:xfrm>
          <a:off x="9076764" y="10560554"/>
          <a:ext cx="9085583" cy="1234038"/>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246529</xdr:colOff>
      <xdr:row>63</xdr:row>
      <xdr:rowOff>65943</xdr:rowOff>
    </xdr:from>
    <xdr:to>
      <xdr:col>29</xdr:col>
      <xdr:colOff>453590</xdr:colOff>
      <xdr:row>73</xdr:row>
      <xdr:rowOff>78529</xdr:rowOff>
    </xdr:to>
    <xdr:sp macro="" textlink="">
      <xdr:nvSpPr>
        <xdr:cNvPr id="117" name="Rectangle: Rounded Corners 116">
          <a:extLst>
            <a:ext uri="{FF2B5EF4-FFF2-40B4-BE49-F238E27FC236}">
              <a16:creationId xmlns:a16="http://schemas.microsoft.com/office/drawing/2014/main" id="{00000000-0008-0000-0100-000075000000}"/>
            </a:ext>
          </a:extLst>
        </xdr:cNvPr>
        <xdr:cNvSpPr/>
      </xdr:nvSpPr>
      <xdr:spPr>
        <a:xfrm>
          <a:off x="9368548" y="12404481"/>
          <a:ext cx="8720946" cy="1631836"/>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372874</xdr:colOff>
      <xdr:row>63</xdr:row>
      <xdr:rowOff>38100</xdr:rowOff>
    </xdr:from>
    <xdr:to>
      <xdr:col>22</xdr:col>
      <xdr:colOff>204640</xdr:colOff>
      <xdr:row>70</xdr:row>
      <xdr:rowOff>62052</xdr:rowOff>
    </xdr:to>
    <xdr:sp macro="" textlink="">
      <xdr:nvSpPr>
        <xdr:cNvPr id="118" name="Rectangle: Rounded Corners 117">
          <a:extLst>
            <a:ext uri="{FF2B5EF4-FFF2-40B4-BE49-F238E27FC236}">
              <a16:creationId xmlns:a16="http://schemas.microsoft.com/office/drawing/2014/main" id="{00000000-0008-0000-0100-000076000000}"/>
            </a:ext>
          </a:extLst>
        </xdr:cNvPr>
        <xdr:cNvSpPr/>
      </xdr:nvSpPr>
      <xdr:spPr>
        <a:xfrm>
          <a:off x="9516874" y="12372975"/>
          <a:ext cx="4098966" cy="1262202"/>
        </a:xfrm>
        <a:prstGeom prst="roundRect">
          <a:avLst>
            <a:gd name="adj" fmla="val 5927"/>
          </a:avLst>
        </a:prstGeom>
        <a:solidFill>
          <a:srgbClr val="FFF0D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22</xdr:col>
      <xdr:colOff>439127</xdr:colOff>
      <xdr:row>63</xdr:row>
      <xdr:rowOff>25643</xdr:rowOff>
    </xdr:from>
    <xdr:to>
      <xdr:col>29</xdr:col>
      <xdr:colOff>270893</xdr:colOff>
      <xdr:row>70</xdr:row>
      <xdr:rowOff>40070</xdr:rowOff>
    </xdr:to>
    <xdr:sp macro="" textlink="">
      <xdr:nvSpPr>
        <xdr:cNvPr id="119" name="Rectangle: Rounded Corners 118">
          <a:extLst>
            <a:ext uri="{FF2B5EF4-FFF2-40B4-BE49-F238E27FC236}">
              <a16:creationId xmlns:a16="http://schemas.microsoft.com/office/drawing/2014/main" id="{00000000-0008-0000-0100-000077000000}"/>
            </a:ext>
          </a:extLst>
        </xdr:cNvPr>
        <xdr:cNvSpPr/>
      </xdr:nvSpPr>
      <xdr:spPr>
        <a:xfrm>
          <a:off x="13818089" y="12364181"/>
          <a:ext cx="4088708" cy="1252677"/>
        </a:xfrm>
        <a:prstGeom prst="roundRect">
          <a:avLst>
            <a:gd name="adj" fmla="val 5927"/>
          </a:avLst>
        </a:prstGeom>
        <a:solidFill>
          <a:srgbClr val="FFF0D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381000</xdr:colOff>
      <xdr:row>62</xdr:row>
      <xdr:rowOff>206187</xdr:rowOff>
    </xdr:from>
    <xdr:to>
      <xdr:col>19</xdr:col>
      <xdr:colOff>173204</xdr:colOff>
      <xdr:row>66</xdr:row>
      <xdr:rowOff>12326</xdr:rowOff>
    </xdr:to>
    <xdr:sp macro="" textlink="">
      <xdr:nvSpPr>
        <xdr:cNvPr id="120" name="TextBox 119">
          <a:extLst>
            <a:ext uri="{FF2B5EF4-FFF2-40B4-BE49-F238E27FC236}">
              <a16:creationId xmlns:a16="http://schemas.microsoft.com/office/drawing/2014/main" id="{00000000-0008-0000-0100-000078000000}"/>
            </a:ext>
          </a:extLst>
        </xdr:cNvPr>
        <xdr:cNvSpPr txBox="1"/>
      </xdr:nvSpPr>
      <xdr:spPr>
        <a:xfrm>
          <a:off x="9457765" y="12342158"/>
          <a:ext cx="2212674" cy="5009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MOF Maximum</a:t>
          </a:r>
        </a:p>
        <a:p>
          <a:pPr algn="ctr"/>
          <a:r>
            <a:rPr lang="en-SG" sz="1200" b="1">
              <a:latin typeface="+mj-lt"/>
            </a:rPr>
            <a:t>Remaining Contribution</a:t>
          </a:r>
          <a:r>
            <a:rPr lang="en-SG" sz="1200" b="1" baseline="0">
              <a:latin typeface="+mj-lt"/>
            </a:rPr>
            <a:t> Amount</a:t>
          </a:r>
        </a:p>
      </xdr:txBody>
    </xdr:sp>
    <xdr:clientData/>
  </xdr:twoCellAnchor>
  <xdr:twoCellAnchor>
    <xdr:from>
      <xdr:col>19</xdr:col>
      <xdr:colOff>203124</xdr:colOff>
      <xdr:row>63</xdr:row>
      <xdr:rowOff>12326</xdr:rowOff>
    </xdr:from>
    <xdr:to>
      <xdr:col>21</xdr:col>
      <xdr:colOff>504825</xdr:colOff>
      <xdr:row>66</xdr:row>
      <xdr:rowOff>7715</xdr:rowOff>
    </xdr:to>
    <xdr:sp macro="" textlink="">
      <xdr:nvSpPr>
        <xdr:cNvPr id="121" name="TextBox 120">
          <a:extLst>
            <a:ext uri="{FF2B5EF4-FFF2-40B4-BE49-F238E27FC236}">
              <a16:creationId xmlns:a16="http://schemas.microsoft.com/office/drawing/2014/main" id="{00000000-0008-0000-0100-000079000000}"/>
            </a:ext>
          </a:extLst>
        </xdr:cNvPr>
        <xdr:cNvSpPr txBox="1"/>
      </xdr:nvSpPr>
      <xdr:spPr>
        <a:xfrm>
          <a:off x="11700359" y="12361208"/>
          <a:ext cx="1511937" cy="4772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Tote Board Maximum </a:t>
          </a:r>
        </a:p>
        <a:p>
          <a:pPr algn="ctr"/>
          <a:r>
            <a:rPr lang="en-SG" sz="1200" b="1">
              <a:latin typeface="+mj-lt"/>
            </a:rPr>
            <a:t>Contribution Amount</a:t>
          </a:r>
        </a:p>
      </xdr:txBody>
    </xdr:sp>
    <xdr:clientData/>
  </xdr:twoCellAnchor>
  <xdr:twoCellAnchor>
    <xdr:from>
      <xdr:col>16</xdr:col>
      <xdr:colOff>193383</xdr:colOff>
      <xdr:row>65</xdr:row>
      <xdr:rowOff>145690</xdr:rowOff>
    </xdr:from>
    <xdr:to>
      <xdr:col>18</xdr:col>
      <xdr:colOff>257735</xdr:colOff>
      <xdr:row>67</xdr:row>
      <xdr:rowOff>44895</xdr:rowOff>
    </xdr:to>
    <xdr:sp macro="" textlink="'Logic (Backend)'!D43">
      <xdr:nvSpPr>
        <xdr:cNvPr id="122" name="TextBox 121">
          <a:extLst>
            <a:ext uri="{FF2B5EF4-FFF2-40B4-BE49-F238E27FC236}">
              <a16:creationId xmlns:a16="http://schemas.microsoft.com/office/drawing/2014/main" id="{00000000-0008-0000-0100-00007A000000}"/>
            </a:ext>
          </a:extLst>
        </xdr:cNvPr>
        <xdr:cNvSpPr txBox="1"/>
      </xdr:nvSpPr>
      <xdr:spPr>
        <a:xfrm>
          <a:off x="9946983" y="12766315"/>
          <a:ext cx="128355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fld id="{83EA0FFB-640A-436B-A598-1E66A2EDED58}" type="TxLink">
            <a:rPr lang="en-US" sz="1200" b="1" i="0" u="none" strike="noStrike" baseline="0">
              <a:solidFill>
                <a:srgbClr val="002A91"/>
              </a:solidFill>
              <a:latin typeface="+mj-lt"/>
            </a:rPr>
            <a:pPr algn="ctr"/>
            <a:t> $150,000.00 </a:t>
          </a:fld>
          <a:endParaRPr lang="en-SG" sz="1200" b="1" baseline="0">
            <a:solidFill>
              <a:srgbClr val="002A91"/>
            </a:solidFill>
            <a:latin typeface="+mj-lt"/>
          </a:endParaRPr>
        </a:p>
      </xdr:txBody>
    </xdr:sp>
    <xdr:clientData/>
  </xdr:twoCellAnchor>
  <xdr:twoCellAnchor>
    <xdr:from>
      <xdr:col>19</xdr:col>
      <xdr:colOff>324971</xdr:colOff>
      <xdr:row>65</xdr:row>
      <xdr:rowOff>148611</xdr:rowOff>
    </xdr:from>
    <xdr:to>
      <xdr:col>21</xdr:col>
      <xdr:colOff>295085</xdr:colOff>
      <xdr:row>67</xdr:row>
      <xdr:rowOff>47816</xdr:rowOff>
    </xdr:to>
    <xdr:sp macro="" textlink="'Logic (Backend)'!D44">
      <xdr:nvSpPr>
        <xdr:cNvPr id="123" name="TextBox 122">
          <a:extLst>
            <a:ext uri="{FF2B5EF4-FFF2-40B4-BE49-F238E27FC236}">
              <a16:creationId xmlns:a16="http://schemas.microsoft.com/office/drawing/2014/main" id="{00000000-0008-0000-0100-00007B000000}"/>
            </a:ext>
          </a:extLst>
        </xdr:cNvPr>
        <xdr:cNvSpPr txBox="1"/>
      </xdr:nvSpPr>
      <xdr:spPr>
        <a:xfrm>
          <a:off x="11822206" y="12777640"/>
          <a:ext cx="118035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fld id="{1C7C409E-11D9-4255-8B19-77D2A6B53145}" type="TxLink">
            <a:rPr lang="en-US" sz="1200" b="1" i="0" u="none" strike="noStrike" baseline="0">
              <a:solidFill>
                <a:srgbClr val="002A91"/>
              </a:solidFill>
              <a:latin typeface="+mj-lt"/>
            </a:rPr>
            <a:pPr algn="ctr"/>
            <a:t> $100,000.00 </a:t>
          </a:fld>
          <a:endParaRPr lang="en-SG" sz="1200" b="1" baseline="0">
            <a:solidFill>
              <a:srgbClr val="002A91"/>
            </a:solidFill>
            <a:latin typeface="+mj-lt"/>
          </a:endParaRPr>
        </a:p>
      </xdr:txBody>
    </xdr:sp>
    <xdr:clientData/>
  </xdr:twoCellAnchor>
  <xdr:twoCellAnchor>
    <xdr:from>
      <xdr:col>16</xdr:col>
      <xdr:colOff>308612</xdr:colOff>
      <xdr:row>67</xdr:row>
      <xdr:rowOff>48121</xdr:rowOff>
    </xdr:from>
    <xdr:to>
      <xdr:col>21</xdr:col>
      <xdr:colOff>324953</xdr:colOff>
      <xdr:row>69</xdr:row>
      <xdr:rowOff>153204</xdr:rowOff>
    </xdr:to>
    <xdr:sp macro="" textlink="">
      <xdr:nvSpPr>
        <xdr:cNvPr id="124" name="Rectangle: Rounded Corners 123">
          <a:extLst>
            <a:ext uri="{FF2B5EF4-FFF2-40B4-BE49-F238E27FC236}">
              <a16:creationId xmlns:a16="http://schemas.microsoft.com/office/drawing/2014/main" id="{00000000-0008-0000-0100-00007C000000}"/>
            </a:ext>
          </a:extLst>
        </xdr:cNvPr>
        <xdr:cNvSpPr/>
      </xdr:nvSpPr>
      <xdr:spPr>
        <a:xfrm>
          <a:off x="10062212" y="13049746"/>
          <a:ext cx="3064341" cy="486083"/>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17</xdr:col>
      <xdr:colOff>198744</xdr:colOff>
      <xdr:row>67</xdr:row>
      <xdr:rowOff>46623</xdr:rowOff>
    </xdr:from>
    <xdr:to>
      <xdr:col>20</xdr:col>
      <xdr:colOff>294849</xdr:colOff>
      <xdr:row>68</xdr:row>
      <xdr:rowOff>89292</xdr:rowOff>
    </xdr:to>
    <xdr:sp macro="" textlink="">
      <xdr:nvSpPr>
        <xdr:cNvPr id="125" name="TextBox 124">
          <a:extLst>
            <a:ext uri="{FF2B5EF4-FFF2-40B4-BE49-F238E27FC236}">
              <a16:creationId xmlns:a16="http://schemas.microsoft.com/office/drawing/2014/main" id="{00000000-0008-0000-0100-00007D000000}"/>
            </a:ext>
          </a:extLst>
        </xdr:cNvPr>
        <xdr:cNvSpPr txBox="1"/>
      </xdr:nvSpPr>
      <xdr:spPr>
        <a:xfrm>
          <a:off x="10485744" y="10871505"/>
          <a:ext cx="1911458" cy="2331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Total Maximum Grant Amount</a:t>
          </a:r>
        </a:p>
      </xdr:txBody>
    </xdr:sp>
    <xdr:clientData/>
  </xdr:twoCellAnchor>
  <xdr:twoCellAnchor>
    <xdr:from>
      <xdr:col>17</xdr:col>
      <xdr:colOff>214968</xdr:colOff>
      <xdr:row>68</xdr:row>
      <xdr:rowOff>50806</xdr:rowOff>
    </xdr:from>
    <xdr:to>
      <xdr:col>20</xdr:col>
      <xdr:colOff>280147</xdr:colOff>
      <xdr:row>69</xdr:row>
      <xdr:rowOff>172255</xdr:rowOff>
    </xdr:to>
    <xdr:sp macro="" textlink="'Logic (Backend)'!D45">
      <xdr:nvSpPr>
        <xdr:cNvPr id="126" name="TextBox 125">
          <a:extLst>
            <a:ext uri="{FF2B5EF4-FFF2-40B4-BE49-F238E27FC236}">
              <a16:creationId xmlns:a16="http://schemas.microsoft.com/office/drawing/2014/main" id="{00000000-0008-0000-0100-00007E000000}"/>
            </a:ext>
          </a:extLst>
        </xdr:cNvPr>
        <xdr:cNvSpPr txBox="1"/>
      </xdr:nvSpPr>
      <xdr:spPr>
        <a:xfrm>
          <a:off x="10501968" y="13251335"/>
          <a:ext cx="1880532" cy="311949"/>
        </a:xfrm>
        <a:prstGeom prst="rect">
          <a:avLst/>
        </a:prstGeom>
        <a:noFill/>
      </xdr:spPr>
      <xdr:txBody>
        <a:bodyPr wrap="square" lIns="0" tIns="0" rIns="0" bIns="0" rtlCol="0" anchor="ctr">
          <a:noAutofit/>
        </a:bodyPr>
        <a:lstStyle/>
        <a:p>
          <a:pPr marL="0" indent="0" algn="ctr" defTabSz="914400" rtl="0" eaLnBrk="1" latinLnBrk="0" hangingPunct="1">
            <a:lnSpc>
              <a:spcPct val="100000"/>
            </a:lnSpc>
            <a:spcBef>
              <a:spcPts val="0"/>
            </a:spcBef>
            <a:spcAft>
              <a:spcPts val="0"/>
            </a:spcAft>
            <a:buFont typeface="Arial" panose="020B0604020202020204" pitchFamily="34" charset="0"/>
            <a:buNone/>
          </a:pPr>
          <a:fld id="{916050A2-3235-407F-9259-FC695DAC0B6C}" type="TxLink">
            <a:rPr kumimoji="0" lang="en-US" sz="20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pPr marL="0" indent="0" algn="ctr" defTabSz="914400" rtl="0" eaLnBrk="1" latinLnBrk="0" hangingPunct="1">
              <a:lnSpc>
                <a:spcPct val="100000"/>
              </a:lnSpc>
              <a:spcBef>
                <a:spcPts val="0"/>
              </a:spcBef>
              <a:spcAft>
                <a:spcPts val="0"/>
              </a:spcAft>
              <a:buFont typeface="Arial" panose="020B0604020202020204" pitchFamily="34" charset="0"/>
              <a:buNone/>
            </a:pPr>
            <a:t> $250,000.00 </a:t>
          </a:fld>
          <a:endParaRPr kumimoji="0" lang="en-SG" sz="20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endParaRPr>
        </a:p>
      </xdr:txBody>
    </xdr:sp>
    <xdr:clientData/>
  </xdr:twoCellAnchor>
  <xdr:twoCellAnchor>
    <xdr:from>
      <xdr:col>23</xdr:col>
      <xdr:colOff>221572</xdr:colOff>
      <xdr:row>63</xdr:row>
      <xdr:rowOff>11127</xdr:rowOff>
    </xdr:from>
    <xdr:to>
      <xdr:col>25</xdr:col>
      <xdr:colOff>458358</xdr:colOff>
      <xdr:row>66</xdr:row>
      <xdr:rowOff>35037</xdr:rowOff>
    </xdr:to>
    <xdr:sp macro="" textlink="">
      <xdr:nvSpPr>
        <xdr:cNvPr id="127" name="TextBox 126">
          <a:extLst>
            <a:ext uri="{FF2B5EF4-FFF2-40B4-BE49-F238E27FC236}">
              <a16:creationId xmlns:a16="http://schemas.microsoft.com/office/drawing/2014/main" id="{00000000-0008-0000-0100-00007F000000}"/>
            </a:ext>
          </a:extLst>
        </xdr:cNvPr>
        <xdr:cNvSpPr txBox="1"/>
      </xdr:nvSpPr>
      <xdr:spPr>
        <a:xfrm>
          <a:off x="14139278" y="12360009"/>
          <a:ext cx="1447021" cy="5057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MOF Actual </a:t>
          </a:r>
        </a:p>
        <a:p>
          <a:pPr algn="ctr"/>
          <a:r>
            <a:rPr lang="en-SG" sz="1200" b="1">
              <a:latin typeface="+mj-lt"/>
            </a:rPr>
            <a:t>Contribution</a:t>
          </a:r>
          <a:r>
            <a:rPr lang="en-SG" sz="1200" b="1" baseline="0">
              <a:latin typeface="+mj-lt"/>
            </a:rPr>
            <a:t> Amount</a:t>
          </a:r>
        </a:p>
      </xdr:txBody>
    </xdr:sp>
    <xdr:clientData/>
  </xdr:twoCellAnchor>
  <xdr:twoCellAnchor>
    <xdr:from>
      <xdr:col>26</xdr:col>
      <xdr:colOff>292684</xdr:colOff>
      <xdr:row>62</xdr:row>
      <xdr:rowOff>202202</xdr:rowOff>
    </xdr:from>
    <xdr:to>
      <xdr:col>28</xdr:col>
      <xdr:colOff>594386</xdr:colOff>
      <xdr:row>66</xdr:row>
      <xdr:rowOff>7928</xdr:rowOff>
    </xdr:to>
    <xdr:sp macro="" textlink="">
      <xdr:nvSpPr>
        <xdr:cNvPr id="128" name="TextBox 127">
          <a:extLst>
            <a:ext uri="{FF2B5EF4-FFF2-40B4-BE49-F238E27FC236}">
              <a16:creationId xmlns:a16="http://schemas.microsoft.com/office/drawing/2014/main" id="{00000000-0008-0000-0100-000080000000}"/>
            </a:ext>
          </a:extLst>
        </xdr:cNvPr>
        <xdr:cNvSpPr txBox="1"/>
      </xdr:nvSpPr>
      <xdr:spPr>
        <a:xfrm>
          <a:off x="16104184" y="12328260"/>
          <a:ext cx="1517971" cy="494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Tote Board Actual</a:t>
          </a:r>
        </a:p>
        <a:p>
          <a:pPr algn="ctr"/>
          <a:r>
            <a:rPr lang="en-SG" sz="1200" b="1">
              <a:latin typeface="+mj-lt"/>
            </a:rPr>
            <a:t>Contribution Amount</a:t>
          </a:r>
        </a:p>
      </xdr:txBody>
    </xdr:sp>
    <xdr:clientData/>
  </xdr:twoCellAnchor>
  <xdr:twoCellAnchor>
    <xdr:from>
      <xdr:col>23</xdr:col>
      <xdr:colOff>305354</xdr:colOff>
      <xdr:row>65</xdr:row>
      <xdr:rowOff>163211</xdr:rowOff>
    </xdr:from>
    <xdr:to>
      <xdr:col>25</xdr:col>
      <xdr:colOff>302558</xdr:colOff>
      <xdr:row>67</xdr:row>
      <xdr:rowOff>62416</xdr:rowOff>
    </xdr:to>
    <xdr:sp macro="" textlink="'Logic (Backend)'!D47">
      <xdr:nvSpPr>
        <xdr:cNvPr id="129" name="TextBox 128">
          <a:extLst>
            <a:ext uri="{FF2B5EF4-FFF2-40B4-BE49-F238E27FC236}">
              <a16:creationId xmlns:a16="http://schemas.microsoft.com/office/drawing/2014/main" id="{00000000-0008-0000-0100-000081000000}"/>
            </a:ext>
          </a:extLst>
        </xdr:cNvPr>
        <xdr:cNvSpPr txBox="1"/>
      </xdr:nvSpPr>
      <xdr:spPr>
        <a:xfrm>
          <a:off x="14223060" y="12792240"/>
          <a:ext cx="120743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indent="0" algn="ctr"/>
          <a:fld id="{8E72ECF1-7C54-4420-94AC-C6EDC87734D5}" type="TxLink">
            <a:rPr lang="en-US" sz="1200" b="1" i="0" u="none" strike="noStrike" baseline="0">
              <a:solidFill>
                <a:srgbClr val="002A91"/>
              </a:solidFill>
              <a:latin typeface="+mj-lt"/>
              <a:ea typeface="+mn-ea"/>
              <a:cs typeface="+mn-cs"/>
            </a:rPr>
            <a:pPr marL="0" indent="0" algn="ctr"/>
            <a:t> $-   </a:t>
          </a:fld>
          <a:endParaRPr lang="en-SG" sz="1200" b="1" i="0" u="none" strike="noStrike" baseline="0">
            <a:solidFill>
              <a:srgbClr val="002A91"/>
            </a:solidFill>
            <a:latin typeface="+mj-lt"/>
            <a:ea typeface="+mn-ea"/>
            <a:cs typeface="+mn-cs"/>
          </a:endParaRPr>
        </a:p>
      </xdr:txBody>
    </xdr:sp>
    <xdr:clientData/>
  </xdr:twoCellAnchor>
  <xdr:twoCellAnchor>
    <xdr:from>
      <xdr:col>26</xdr:col>
      <xdr:colOff>434099</xdr:colOff>
      <xdr:row>65</xdr:row>
      <xdr:rowOff>166132</xdr:rowOff>
    </xdr:from>
    <xdr:to>
      <xdr:col>28</xdr:col>
      <xdr:colOff>448235</xdr:colOff>
      <xdr:row>67</xdr:row>
      <xdr:rowOff>65337</xdr:rowOff>
    </xdr:to>
    <xdr:sp macro="" textlink="'Logic (Backend)'!D48">
      <xdr:nvSpPr>
        <xdr:cNvPr id="130" name="TextBox 129">
          <a:extLst>
            <a:ext uri="{FF2B5EF4-FFF2-40B4-BE49-F238E27FC236}">
              <a16:creationId xmlns:a16="http://schemas.microsoft.com/office/drawing/2014/main" id="{00000000-0008-0000-0100-000082000000}"/>
            </a:ext>
          </a:extLst>
        </xdr:cNvPr>
        <xdr:cNvSpPr txBox="1"/>
      </xdr:nvSpPr>
      <xdr:spPr>
        <a:xfrm>
          <a:off x="16167158" y="12795161"/>
          <a:ext cx="122437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indent="0" algn="ctr"/>
          <a:fld id="{390EE0B6-BAE7-489B-8D64-1825D52D18E7}" type="TxLink">
            <a:rPr lang="en-US" sz="1200" b="1" i="0" u="none" strike="noStrike" baseline="0">
              <a:solidFill>
                <a:srgbClr val="002A91"/>
              </a:solidFill>
              <a:latin typeface="+mj-lt"/>
              <a:ea typeface="+mn-ea"/>
              <a:cs typeface="+mn-cs"/>
            </a:rPr>
            <a:pPr marL="0" indent="0" algn="ctr"/>
            <a:t> $-   </a:t>
          </a:fld>
          <a:endParaRPr lang="en-SG" sz="1200" b="1" i="0" u="none" strike="noStrike" baseline="0">
            <a:solidFill>
              <a:srgbClr val="002A91"/>
            </a:solidFill>
            <a:latin typeface="+mj-lt"/>
            <a:ea typeface="+mn-ea"/>
            <a:cs typeface="+mn-cs"/>
          </a:endParaRPr>
        </a:p>
      </xdr:txBody>
    </xdr:sp>
    <xdr:clientData/>
  </xdr:twoCellAnchor>
  <xdr:twoCellAnchor>
    <xdr:from>
      <xdr:col>23</xdr:col>
      <xdr:colOff>398172</xdr:colOff>
      <xdr:row>67</xdr:row>
      <xdr:rowOff>84691</xdr:rowOff>
    </xdr:from>
    <xdr:to>
      <xdr:col>28</xdr:col>
      <xdr:colOff>414513</xdr:colOff>
      <xdr:row>69</xdr:row>
      <xdr:rowOff>189774</xdr:rowOff>
    </xdr:to>
    <xdr:sp macro="" textlink="">
      <xdr:nvSpPr>
        <xdr:cNvPr id="131" name="Rectangle: Rounded Corners 130">
          <a:extLst>
            <a:ext uri="{FF2B5EF4-FFF2-40B4-BE49-F238E27FC236}">
              <a16:creationId xmlns:a16="http://schemas.microsoft.com/office/drawing/2014/main" id="{00000000-0008-0000-0100-000083000000}"/>
            </a:ext>
          </a:extLst>
        </xdr:cNvPr>
        <xdr:cNvSpPr/>
      </xdr:nvSpPr>
      <xdr:spPr>
        <a:xfrm>
          <a:off x="14315878" y="13094720"/>
          <a:ext cx="3041929" cy="486083"/>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24</xdr:col>
      <xdr:colOff>520710</xdr:colOff>
      <xdr:row>67</xdr:row>
      <xdr:rowOff>48448</xdr:rowOff>
    </xdr:from>
    <xdr:to>
      <xdr:col>27</xdr:col>
      <xdr:colOff>374541</xdr:colOff>
      <xdr:row>68</xdr:row>
      <xdr:rowOff>122508</xdr:rowOff>
    </xdr:to>
    <xdr:sp macro="" textlink="">
      <xdr:nvSpPr>
        <xdr:cNvPr id="132" name="TextBox 131">
          <a:extLst>
            <a:ext uri="{FF2B5EF4-FFF2-40B4-BE49-F238E27FC236}">
              <a16:creationId xmlns:a16="http://schemas.microsoft.com/office/drawing/2014/main" id="{00000000-0008-0000-0100-000084000000}"/>
            </a:ext>
          </a:extLst>
        </xdr:cNvPr>
        <xdr:cNvSpPr txBox="1"/>
      </xdr:nvSpPr>
      <xdr:spPr>
        <a:xfrm>
          <a:off x="15043534" y="10873330"/>
          <a:ext cx="166918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SG" sz="1200" b="1">
              <a:solidFill>
                <a:schemeClr val="tx1"/>
              </a:solidFill>
              <a:effectLst/>
              <a:latin typeface="+mj-lt"/>
              <a:ea typeface="+mn-ea"/>
              <a:cs typeface="+mn-cs"/>
            </a:rPr>
            <a:t>Total Disbursable</a:t>
          </a:r>
          <a:r>
            <a:rPr lang="en-SG" sz="1200" b="1" baseline="0">
              <a:solidFill>
                <a:schemeClr val="tx1"/>
              </a:solidFill>
              <a:effectLst/>
              <a:latin typeface="+mj-lt"/>
              <a:ea typeface="+mn-ea"/>
              <a:cs typeface="+mn-cs"/>
            </a:rPr>
            <a:t> Amount</a:t>
          </a:r>
          <a:endParaRPr lang="en-SG" sz="1200">
            <a:effectLst/>
            <a:latin typeface="+mj-lt"/>
          </a:endParaRPr>
        </a:p>
      </xdr:txBody>
    </xdr:sp>
    <xdr:clientData/>
  </xdr:twoCellAnchor>
  <xdr:twoCellAnchor>
    <xdr:from>
      <xdr:col>24</xdr:col>
      <xdr:colOff>293323</xdr:colOff>
      <xdr:row>68</xdr:row>
      <xdr:rowOff>68326</xdr:rowOff>
    </xdr:from>
    <xdr:to>
      <xdr:col>27</xdr:col>
      <xdr:colOff>504265</xdr:colOff>
      <xdr:row>69</xdr:row>
      <xdr:rowOff>189775</xdr:rowOff>
    </xdr:to>
    <xdr:sp macro="" textlink="'Logic (Backend)'!D49">
      <xdr:nvSpPr>
        <xdr:cNvPr id="133" name="TextBox 132">
          <a:extLst>
            <a:ext uri="{FF2B5EF4-FFF2-40B4-BE49-F238E27FC236}">
              <a16:creationId xmlns:a16="http://schemas.microsoft.com/office/drawing/2014/main" id="{00000000-0008-0000-0100-000085000000}"/>
            </a:ext>
          </a:extLst>
        </xdr:cNvPr>
        <xdr:cNvSpPr txBox="1"/>
      </xdr:nvSpPr>
      <xdr:spPr>
        <a:xfrm>
          <a:off x="14816147" y="13268855"/>
          <a:ext cx="2026294" cy="311949"/>
        </a:xfrm>
        <a:prstGeom prst="rect">
          <a:avLst/>
        </a:prstGeom>
        <a:noFill/>
      </xdr:spPr>
      <xdr:txBody>
        <a:bodyPr wrap="square" lIns="0" tIns="0" rIns="0" bIns="0" rtlCol="0" anchor="t">
          <a:noAutofit/>
        </a:bodyPr>
        <a:lstStyle/>
        <a:p>
          <a:pPr marL="0" indent="0" algn="ctr" defTabSz="914400" rtl="0" eaLnBrk="1" latinLnBrk="0" hangingPunct="1">
            <a:lnSpc>
              <a:spcPct val="100000"/>
            </a:lnSpc>
            <a:spcBef>
              <a:spcPts val="0"/>
            </a:spcBef>
            <a:spcAft>
              <a:spcPts val="0"/>
            </a:spcAft>
            <a:buFont typeface="Arial" panose="020B0604020202020204" pitchFamily="34" charset="0"/>
            <a:buNone/>
          </a:pPr>
          <a:fld id="{89008DA8-449E-492A-806D-EA2A727DEF29}" type="TxLink">
            <a:rPr kumimoji="0" lang="en-US" sz="20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pPr marL="0" indent="0" algn="ctr" defTabSz="914400" rtl="0" eaLnBrk="1" latinLnBrk="0" hangingPunct="1">
              <a:lnSpc>
                <a:spcPct val="100000"/>
              </a:lnSpc>
              <a:spcBef>
                <a:spcPts val="0"/>
              </a:spcBef>
              <a:spcAft>
                <a:spcPts val="0"/>
              </a:spcAft>
              <a:buFont typeface="Arial" panose="020B0604020202020204" pitchFamily="34" charset="0"/>
              <a:buNone/>
            </a:pPr>
            <a:t> $-   </a:t>
          </a:fld>
          <a:endParaRPr kumimoji="0" lang="en-SG" sz="20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endParaRPr>
        </a:p>
      </xdr:txBody>
    </xdr:sp>
    <xdr:clientData/>
  </xdr:twoCellAnchor>
  <xdr:twoCellAnchor>
    <xdr:from>
      <xdr:col>29</xdr:col>
      <xdr:colOff>94134</xdr:colOff>
      <xdr:row>73</xdr:row>
      <xdr:rowOff>16069</xdr:rowOff>
    </xdr:from>
    <xdr:to>
      <xdr:col>30</xdr:col>
      <xdr:colOff>11051</xdr:colOff>
      <xdr:row>79</xdr:row>
      <xdr:rowOff>132590</xdr:rowOff>
    </xdr:to>
    <xdr:sp macro="" textlink="">
      <xdr:nvSpPr>
        <xdr:cNvPr id="135" name="Rectangle: Rounded Corners 134">
          <a:extLst>
            <a:ext uri="{FF2B5EF4-FFF2-40B4-BE49-F238E27FC236}">
              <a16:creationId xmlns:a16="http://schemas.microsoft.com/office/drawing/2014/main" id="{00000000-0008-0000-0100-000087000000}"/>
            </a:ext>
          </a:extLst>
        </xdr:cNvPr>
        <xdr:cNvSpPr/>
      </xdr:nvSpPr>
      <xdr:spPr>
        <a:xfrm>
          <a:off x="17642546" y="11983951"/>
          <a:ext cx="522034" cy="1259521"/>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29</xdr:col>
      <xdr:colOff>72837</xdr:colOff>
      <xdr:row>73</xdr:row>
      <xdr:rowOff>126571</xdr:rowOff>
    </xdr:from>
    <xdr:to>
      <xdr:col>29</xdr:col>
      <xdr:colOff>440870</xdr:colOff>
      <xdr:row>78</xdr:row>
      <xdr:rowOff>68447</xdr:rowOff>
    </xdr:to>
    <xdr:sp macro="" textlink="">
      <xdr:nvSpPr>
        <xdr:cNvPr id="136" name="Rectangle: Rounded Corners 135">
          <a:extLst>
            <a:ext uri="{FF2B5EF4-FFF2-40B4-BE49-F238E27FC236}">
              <a16:creationId xmlns:a16="http://schemas.microsoft.com/office/drawing/2014/main" id="{00000000-0008-0000-0100-000088000000}"/>
            </a:ext>
          </a:extLst>
        </xdr:cNvPr>
        <xdr:cNvSpPr/>
      </xdr:nvSpPr>
      <xdr:spPr>
        <a:xfrm>
          <a:off x="17751237" y="14092942"/>
          <a:ext cx="368033" cy="894376"/>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2618</xdr:colOff>
      <xdr:row>73</xdr:row>
      <xdr:rowOff>48354</xdr:rowOff>
    </xdr:from>
    <xdr:to>
      <xdr:col>15</xdr:col>
      <xdr:colOff>537630</xdr:colOff>
      <xdr:row>79</xdr:row>
      <xdr:rowOff>132590</xdr:rowOff>
    </xdr:to>
    <xdr:sp macro="" textlink="">
      <xdr:nvSpPr>
        <xdr:cNvPr id="137" name="Rectangle: Rounded Corners 136">
          <a:extLst>
            <a:ext uri="{FF2B5EF4-FFF2-40B4-BE49-F238E27FC236}">
              <a16:creationId xmlns:a16="http://schemas.microsoft.com/office/drawing/2014/main" id="{00000000-0008-0000-0100-000089000000}"/>
            </a:ext>
          </a:extLst>
        </xdr:cNvPr>
        <xdr:cNvSpPr/>
      </xdr:nvSpPr>
      <xdr:spPr>
        <a:xfrm>
          <a:off x="9079383" y="12016236"/>
          <a:ext cx="535012" cy="1227236"/>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11206</xdr:colOff>
      <xdr:row>71</xdr:row>
      <xdr:rowOff>0</xdr:rowOff>
    </xdr:from>
    <xdr:to>
      <xdr:col>30</xdr:col>
      <xdr:colOff>13141</xdr:colOff>
      <xdr:row>74</xdr:row>
      <xdr:rowOff>21984</xdr:rowOff>
    </xdr:to>
    <xdr:sp macro="" textlink="">
      <xdr:nvSpPr>
        <xdr:cNvPr id="138" name="Rectangle: Rounded Corners 137">
          <a:extLst>
            <a:ext uri="{FF2B5EF4-FFF2-40B4-BE49-F238E27FC236}">
              <a16:creationId xmlns:a16="http://schemas.microsoft.com/office/drawing/2014/main" id="{00000000-0008-0000-0100-00008A000000}"/>
            </a:ext>
          </a:extLst>
        </xdr:cNvPr>
        <xdr:cNvSpPr/>
      </xdr:nvSpPr>
      <xdr:spPr>
        <a:xfrm>
          <a:off x="9087971" y="13783235"/>
          <a:ext cx="9078699" cy="402984"/>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244288</xdr:colOff>
      <xdr:row>73</xdr:row>
      <xdr:rowOff>33618</xdr:rowOff>
    </xdr:from>
    <xdr:to>
      <xdr:col>20</xdr:col>
      <xdr:colOff>34738</xdr:colOff>
      <xdr:row>78</xdr:row>
      <xdr:rowOff>83637</xdr:rowOff>
    </xdr:to>
    <xdr:sp macro="" textlink="">
      <xdr:nvSpPr>
        <xdr:cNvPr id="139" name="Rectangle: Rounded Corners 138">
          <a:extLst>
            <a:ext uri="{FF2B5EF4-FFF2-40B4-BE49-F238E27FC236}">
              <a16:creationId xmlns:a16="http://schemas.microsoft.com/office/drawing/2014/main" id="{00000000-0008-0000-0100-00008B000000}"/>
            </a:ext>
          </a:extLst>
        </xdr:cNvPr>
        <xdr:cNvSpPr/>
      </xdr:nvSpPr>
      <xdr:spPr>
        <a:xfrm>
          <a:off x="9321053" y="14007353"/>
          <a:ext cx="2816038" cy="1002519"/>
        </a:xfrm>
        <a:prstGeom prst="roundRect">
          <a:avLst>
            <a:gd name="adj" fmla="val 141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19</xdr:col>
      <xdr:colOff>484094</xdr:colOff>
      <xdr:row>73</xdr:row>
      <xdr:rowOff>33617</xdr:rowOff>
    </xdr:from>
    <xdr:to>
      <xdr:col>29</xdr:col>
      <xdr:colOff>439271</xdr:colOff>
      <xdr:row>74</xdr:row>
      <xdr:rowOff>70678</xdr:rowOff>
    </xdr:to>
    <xdr:sp macro="" textlink="">
      <xdr:nvSpPr>
        <xdr:cNvPr id="140" name="Rectangle: Rounded Corners 139">
          <a:extLst>
            <a:ext uri="{FF2B5EF4-FFF2-40B4-BE49-F238E27FC236}">
              <a16:creationId xmlns:a16="http://schemas.microsoft.com/office/drawing/2014/main" id="{00000000-0008-0000-0100-00008C000000}"/>
            </a:ext>
          </a:extLst>
        </xdr:cNvPr>
        <xdr:cNvSpPr/>
      </xdr:nvSpPr>
      <xdr:spPr>
        <a:xfrm>
          <a:off x="11981329" y="14007352"/>
          <a:ext cx="6006354" cy="227561"/>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372864</xdr:colOff>
      <xdr:row>75</xdr:row>
      <xdr:rowOff>61957</xdr:rowOff>
    </xdr:from>
    <xdr:to>
      <xdr:col>21</xdr:col>
      <xdr:colOff>575982</xdr:colOff>
      <xdr:row>76</xdr:row>
      <xdr:rowOff>160086</xdr:rowOff>
    </xdr:to>
    <xdr:sp macro="" textlink="">
      <xdr:nvSpPr>
        <xdr:cNvPr id="141" name="TextBox 140">
          <a:extLst>
            <a:ext uri="{FF2B5EF4-FFF2-40B4-BE49-F238E27FC236}">
              <a16:creationId xmlns:a16="http://schemas.microsoft.com/office/drawing/2014/main" id="{00000000-0008-0000-0100-00008D000000}"/>
            </a:ext>
          </a:extLst>
        </xdr:cNvPr>
        <xdr:cNvSpPr txBox="1"/>
      </xdr:nvSpPr>
      <xdr:spPr>
        <a:xfrm>
          <a:off x="9449629" y="14416692"/>
          <a:ext cx="3833824" cy="288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SG" sz="1800" b="1">
              <a:latin typeface="+mj-lt"/>
            </a:rPr>
            <a:t>Amount to be submitted for</a:t>
          </a:r>
          <a:r>
            <a:rPr lang="en-SG" sz="1800" b="1" baseline="0">
              <a:latin typeface="+mj-lt"/>
            </a:rPr>
            <a:t> claims:</a:t>
          </a:r>
          <a:endParaRPr lang="en-SG" sz="1800" b="1">
            <a:latin typeface="+mj-lt"/>
          </a:endParaRPr>
        </a:p>
      </xdr:txBody>
    </xdr:sp>
    <xdr:clientData/>
  </xdr:twoCellAnchor>
  <xdr:twoCellAnchor>
    <xdr:from>
      <xdr:col>15</xdr:col>
      <xdr:colOff>259059</xdr:colOff>
      <xdr:row>73</xdr:row>
      <xdr:rowOff>85936</xdr:rowOff>
    </xdr:from>
    <xdr:to>
      <xdr:col>18</xdr:col>
      <xdr:colOff>36419</xdr:colOff>
      <xdr:row>75</xdr:row>
      <xdr:rowOff>67227</xdr:rowOff>
    </xdr:to>
    <xdr:sp macro="" textlink="">
      <xdr:nvSpPr>
        <xdr:cNvPr id="142" name="TextBox 141">
          <a:extLst>
            <a:ext uri="{FF2B5EF4-FFF2-40B4-BE49-F238E27FC236}">
              <a16:creationId xmlns:a16="http://schemas.microsoft.com/office/drawing/2014/main" id="{00000000-0008-0000-0100-00008E000000}"/>
            </a:ext>
          </a:extLst>
        </xdr:cNvPr>
        <xdr:cNvSpPr txBox="1"/>
      </xdr:nvSpPr>
      <xdr:spPr>
        <a:xfrm>
          <a:off x="9335824" y="14059671"/>
          <a:ext cx="1592713" cy="362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rPr>
            <a:t>Project</a:t>
          </a:r>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cs typeface="+mn-cs"/>
            </a:rPr>
            <a:t> </a:t>
          </a:r>
          <a:r>
            <a:rPr kumimoji="0" lang="en-SG" sz="24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rPr>
            <a:t>5</a:t>
          </a:r>
        </a:p>
      </xdr:txBody>
    </xdr:sp>
    <xdr:clientData/>
  </xdr:twoCellAnchor>
  <xdr:twoCellAnchor>
    <xdr:from>
      <xdr:col>14</xdr:col>
      <xdr:colOff>591207</xdr:colOff>
      <xdr:row>79</xdr:row>
      <xdr:rowOff>81330</xdr:rowOff>
    </xdr:from>
    <xdr:to>
      <xdr:col>30</xdr:col>
      <xdr:colOff>39413</xdr:colOff>
      <xdr:row>87</xdr:row>
      <xdr:rowOff>122464</xdr:rowOff>
    </xdr:to>
    <xdr:sp macro="" textlink="">
      <xdr:nvSpPr>
        <xdr:cNvPr id="143" name="Rectangle: Rounded Corners 142">
          <a:extLst>
            <a:ext uri="{FF2B5EF4-FFF2-40B4-BE49-F238E27FC236}">
              <a16:creationId xmlns:a16="http://schemas.microsoft.com/office/drawing/2014/main" id="{00000000-0008-0000-0100-00008F000000}"/>
            </a:ext>
          </a:extLst>
        </xdr:cNvPr>
        <xdr:cNvSpPr/>
      </xdr:nvSpPr>
      <xdr:spPr>
        <a:xfrm>
          <a:off x="9144000" y="15183382"/>
          <a:ext cx="9222827" cy="1565134"/>
        </a:xfrm>
        <a:prstGeom prst="roundRect">
          <a:avLst>
            <a:gd name="adj" fmla="val 1378"/>
          </a:avLst>
        </a:prstGeom>
        <a:solidFill>
          <a:srgbClr val="002A9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244289</xdr:colOff>
      <xdr:row>77</xdr:row>
      <xdr:rowOff>85010</xdr:rowOff>
    </xdr:from>
    <xdr:to>
      <xdr:col>29</xdr:col>
      <xdr:colOff>435655</xdr:colOff>
      <xdr:row>85</xdr:row>
      <xdr:rowOff>58273</xdr:rowOff>
    </xdr:to>
    <xdr:sp macro="" textlink="">
      <xdr:nvSpPr>
        <xdr:cNvPr id="144" name="Rectangle: Rounded Corners 143">
          <a:extLst>
            <a:ext uri="{FF2B5EF4-FFF2-40B4-BE49-F238E27FC236}">
              <a16:creationId xmlns:a16="http://schemas.microsoft.com/office/drawing/2014/main" id="{00000000-0008-0000-0100-000090000000}"/>
            </a:ext>
          </a:extLst>
        </xdr:cNvPr>
        <xdr:cNvSpPr/>
      </xdr:nvSpPr>
      <xdr:spPr>
        <a:xfrm>
          <a:off x="9321054" y="12814892"/>
          <a:ext cx="8663013" cy="1497263"/>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372900</xdr:colOff>
      <xdr:row>77</xdr:row>
      <xdr:rowOff>64994</xdr:rowOff>
    </xdr:from>
    <xdr:to>
      <xdr:col>22</xdr:col>
      <xdr:colOff>201449</xdr:colOff>
      <xdr:row>84</xdr:row>
      <xdr:rowOff>147003</xdr:rowOff>
    </xdr:to>
    <xdr:sp macro="" textlink="">
      <xdr:nvSpPr>
        <xdr:cNvPr id="145" name="Rectangle: Rounded Corners 144">
          <a:extLst>
            <a:ext uri="{FF2B5EF4-FFF2-40B4-BE49-F238E27FC236}">
              <a16:creationId xmlns:a16="http://schemas.microsoft.com/office/drawing/2014/main" id="{00000000-0008-0000-0100-000091000000}"/>
            </a:ext>
          </a:extLst>
        </xdr:cNvPr>
        <xdr:cNvSpPr/>
      </xdr:nvSpPr>
      <xdr:spPr>
        <a:xfrm>
          <a:off x="9449665" y="12794876"/>
          <a:ext cx="4064372" cy="1415509"/>
        </a:xfrm>
        <a:prstGeom prst="roundRect">
          <a:avLst>
            <a:gd name="adj" fmla="val 5927"/>
          </a:avLst>
        </a:prstGeom>
        <a:solidFill>
          <a:srgbClr val="FFF0D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22</xdr:col>
      <xdr:colOff>443072</xdr:colOff>
      <xdr:row>77</xdr:row>
      <xdr:rowOff>64994</xdr:rowOff>
    </xdr:from>
    <xdr:to>
      <xdr:col>29</xdr:col>
      <xdr:colOff>271621</xdr:colOff>
      <xdr:row>84</xdr:row>
      <xdr:rowOff>147003</xdr:rowOff>
    </xdr:to>
    <xdr:sp macro="" textlink="">
      <xdr:nvSpPr>
        <xdr:cNvPr id="146" name="Rectangle: Rounded Corners 145">
          <a:extLst>
            <a:ext uri="{FF2B5EF4-FFF2-40B4-BE49-F238E27FC236}">
              <a16:creationId xmlns:a16="http://schemas.microsoft.com/office/drawing/2014/main" id="{00000000-0008-0000-0100-000092000000}"/>
            </a:ext>
          </a:extLst>
        </xdr:cNvPr>
        <xdr:cNvSpPr/>
      </xdr:nvSpPr>
      <xdr:spPr>
        <a:xfrm>
          <a:off x="13755660" y="12794876"/>
          <a:ext cx="4064373" cy="1415509"/>
        </a:xfrm>
        <a:prstGeom prst="roundRect">
          <a:avLst>
            <a:gd name="adj" fmla="val 5927"/>
          </a:avLst>
        </a:prstGeom>
        <a:solidFill>
          <a:srgbClr val="FFF0D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15</xdr:col>
      <xdr:colOff>499391</xdr:colOff>
      <xdr:row>77</xdr:row>
      <xdr:rowOff>7844</xdr:rowOff>
    </xdr:from>
    <xdr:to>
      <xdr:col>19</xdr:col>
      <xdr:colOff>152400</xdr:colOff>
      <xdr:row>79</xdr:row>
      <xdr:rowOff>175566</xdr:rowOff>
    </xdr:to>
    <xdr:sp macro="" textlink="">
      <xdr:nvSpPr>
        <xdr:cNvPr id="147" name="TextBox 146">
          <a:extLst>
            <a:ext uri="{FF2B5EF4-FFF2-40B4-BE49-F238E27FC236}">
              <a16:creationId xmlns:a16="http://schemas.microsoft.com/office/drawing/2014/main" id="{00000000-0008-0000-0100-000093000000}"/>
            </a:ext>
          </a:extLst>
        </xdr:cNvPr>
        <xdr:cNvSpPr txBox="1"/>
      </xdr:nvSpPr>
      <xdr:spPr>
        <a:xfrm>
          <a:off x="9576156" y="14743579"/>
          <a:ext cx="2073479" cy="5487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MOF Maximum</a:t>
          </a:r>
        </a:p>
        <a:p>
          <a:pPr algn="ctr"/>
          <a:r>
            <a:rPr lang="en-SG" sz="1200" b="1">
              <a:latin typeface="+mj-lt"/>
            </a:rPr>
            <a:t>Remaining Contribution</a:t>
          </a:r>
          <a:r>
            <a:rPr lang="en-SG" sz="1200" b="1" baseline="0">
              <a:latin typeface="+mj-lt"/>
            </a:rPr>
            <a:t> Amount</a:t>
          </a:r>
        </a:p>
      </xdr:txBody>
    </xdr:sp>
    <xdr:clientData/>
  </xdr:twoCellAnchor>
  <xdr:twoCellAnchor>
    <xdr:from>
      <xdr:col>19</xdr:col>
      <xdr:colOff>201370</xdr:colOff>
      <xdr:row>77</xdr:row>
      <xdr:rowOff>2878</xdr:rowOff>
    </xdr:from>
    <xdr:to>
      <xdr:col>21</xdr:col>
      <xdr:colOff>552450</xdr:colOff>
      <xdr:row>79</xdr:row>
      <xdr:rowOff>170600</xdr:rowOff>
    </xdr:to>
    <xdr:sp macro="" textlink="">
      <xdr:nvSpPr>
        <xdr:cNvPr id="148" name="TextBox 147">
          <a:extLst>
            <a:ext uri="{FF2B5EF4-FFF2-40B4-BE49-F238E27FC236}">
              <a16:creationId xmlns:a16="http://schemas.microsoft.com/office/drawing/2014/main" id="{00000000-0008-0000-0100-000094000000}"/>
            </a:ext>
          </a:extLst>
        </xdr:cNvPr>
        <xdr:cNvSpPr txBox="1"/>
      </xdr:nvSpPr>
      <xdr:spPr>
        <a:xfrm>
          <a:off x="11698605" y="14738613"/>
          <a:ext cx="1561316" cy="5487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Tote Board Maximum </a:t>
          </a:r>
        </a:p>
        <a:p>
          <a:pPr algn="ctr"/>
          <a:r>
            <a:rPr lang="en-SG" sz="1200" b="1">
              <a:latin typeface="+mj-lt"/>
            </a:rPr>
            <a:t>Contribution Amount</a:t>
          </a:r>
        </a:p>
      </xdr:txBody>
    </xdr:sp>
    <xdr:clientData/>
  </xdr:twoCellAnchor>
  <xdr:twoCellAnchor>
    <xdr:from>
      <xdr:col>15</xdr:col>
      <xdr:colOff>472752</xdr:colOff>
      <xdr:row>79</xdr:row>
      <xdr:rowOff>177830</xdr:rowOff>
    </xdr:from>
    <xdr:to>
      <xdr:col>19</xdr:col>
      <xdr:colOff>2247</xdr:colOff>
      <xdr:row>81</xdr:row>
      <xdr:rowOff>77035</xdr:rowOff>
    </xdr:to>
    <xdr:sp macro="" textlink="'Logic (Backend)'!D53">
      <xdr:nvSpPr>
        <xdr:cNvPr id="149" name="TextBox 148">
          <a:extLst>
            <a:ext uri="{FF2B5EF4-FFF2-40B4-BE49-F238E27FC236}">
              <a16:creationId xmlns:a16="http://schemas.microsoft.com/office/drawing/2014/main" id="{00000000-0008-0000-0100-000095000000}"/>
            </a:ext>
          </a:extLst>
        </xdr:cNvPr>
        <xdr:cNvSpPr txBox="1"/>
      </xdr:nvSpPr>
      <xdr:spPr>
        <a:xfrm>
          <a:off x="9549517" y="15294565"/>
          <a:ext cx="194996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fld id="{72B83D68-A52D-4123-8CBA-B214E85BD050}" type="TxLink">
            <a:rPr lang="en-US" sz="1200" b="1" i="0" u="none" strike="noStrike" baseline="0">
              <a:solidFill>
                <a:srgbClr val="002A91"/>
              </a:solidFill>
              <a:latin typeface="+mj-lt"/>
            </a:rPr>
            <a:pPr algn="ctr"/>
            <a:t> $150,000.00 </a:t>
          </a:fld>
          <a:endParaRPr lang="en-SG" sz="1200" b="1" baseline="0">
            <a:solidFill>
              <a:srgbClr val="002A91"/>
            </a:solidFill>
            <a:latin typeface="+mj-lt"/>
          </a:endParaRPr>
        </a:p>
      </xdr:txBody>
    </xdr:sp>
    <xdr:clientData/>
  </xdr:twoCellAnchor>
  <xdr:twoCellAnchor>
    <xdr:from>
      <xdr:col>19</xdr:col>
      <xdr:colOff>369794</xdr:colOff>
      <xdr:row>79</xdr:row>
      <xdr:rowOff>181142</xdr:rowOff>
    </xdr:from>
    <xdr:to>
      <xdr:col>21</xdr:col>
      <xdr:colOff>270332</xdr:colOff>
      <xdr:row>81</xdr:row>
      <xdr:rowOff>80347</xdr:rowOff>
    </xdr:to>
    <xdr:sp macro="" textlink="'Logic (Backend)'!D54">
      <xdr:nvSpPr>
        <xdr:cNvPr id="150" name="TextBox 149">
          <a:extLst>
            <a:ext uri="{FF2B5EF4-FFF2-40B4-BE49-F238E27FC236}">
              <a16:creationId xmlns:a16="http://schemas.microsoft.com/office/drawing/2014/main" id="{00000000-0008-0000-0100-000096000000}"/>
            </a:ext>
          </a:extLst>
        </xdr:cNvPr>
        <xdr:cNvSpPr txBox="1"/>
      </xdr:nvSpPr>
      <xdr:spPr>
        <a:xfrm>
          <a:off x="11867029" y="15297877"/>
          <a:ext cx="111077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fld id="{23E418CB-CC9B-4D51-B69F-0C89B7ED14DF}" type="TxLink">
            <a:rPr lang="en-US" sz="1200" b="1" i="0" u="none" strike="noStrike" baseline="0">
              <a:solidFill>
                <a:srgbClr val="002A91"/>
              </a:solidFill>
              <a:latin typeface="+mj-lt"/>
            </a:rPr>
            <a:pPr algn="ctr"/>
            <a:t> $100,000.00 </a:t>
          </a:fld>
          <a:endParaRPr lang="en-SG" sz="1200" b="1" baseline="0">
            <a:solidFill>
              <a:srgbClr val="002A91"/>
            </a:solidFill>
            <a:latin typeface="+mj-lt"/>
          </a:endParaRPr>
        </a:p>
      </xdr:txBody>
    </xdr:sp>
    <xdr:clientData/>
  </xdr:twoCellAnchor>
  <xdr:twoCellAnchor>
    <xdr:from>
      <xdr:col>16</xdr:col>
      <xdr:colOff>308210</xdr:colOff>
      <xdr:row>81</xdr:row>
      <xdr:rowOff>76241</xdr:rowOff>
    </xdr:from>
    <xdr:to>
      <xdr:col>21</xdr:col>
      <xdr:colOff>322145</xdr:colOff>
      <xdr:row>84</xdr:row>
      <xdr:rowOff>55947</xdr:rowOff>
    </xdr:to>
    <xdr:sp macro="" textlink="">
      <xdr:nvSpPr>
        <xdr:cNvPr id="151" name="Rectangle: Rounded Corners 150">
          <a:extLst>
            <a:ext uri="{FF2B5EF4-FFF2-40B4-BE49-F238E27FC236}">
              <a16:creationId xmlns:a16="http://schemas.microsoft.com/office/drawing/2014/main" id="{00000000-0008-0000-0100-000097000000}"/>
            </a:ext>
          </a:extLst>
        </xdr:cNvPr>
        <xdr:cNvSpPr/>
      </xdr:nvSpPr>
      <xdr:spPr>
        <a:xfrm>
          <a:off x="9990092" y="13568123"/>
          <a:ext cx="3039524" cy="551206"/>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17</xdr:col>
      <xdr:colOff>197951</xdr:colOff>
      <xdr:row>81</xdr:row>
      <xdr:rowOff>52940</xdr:rowOff>
    </xdr:from>
    <xdr:to>
      <xdr:col>20</xdr:col>
      <xdr:colOff>292544</xdr:colOff>
      <xdr:row>82</xdr:row>
      <xdr:rowOff>126848</xdr:rowOff>
    </xdr:to>
    <xdr:sp macro="" textlink="">
      <xdr:nvSpPr>
        <xdr:cNvPr id="152" name="TextBox 151">
          <a:extLst>
            <a:ext uri="{FF2B5EF4-FFF2-40B4-BE49-F238E27FC236}">
              <a16:creationId xmlns:a16="http://schemas.microsoft.com/office/drawing/2014/main" id="{00000000-0008-0000-0100-000098000000}"/>
            </a:ext>
          </a:extLst>
        </xdr:cNvPr>
        <xdr:cNvSpPr txBox="1"/>
      </xdr:nvSpPr>
      <xdr:spPr>
        <a:xfrm>
          <a:off x="10484951" y="13544822"/>
          <a:ext cx="1909946" cy="264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Total Maximum Grant Amount</a:t>
          </a:r>
        </a:p>
      </xdr:txBody>
    </xdr:sp>
    <xdr:clientData/>
  </xdr:twoCellAnchor>
  <xdr:twoCellAnchor>
    <xdr:from>
      <xdr:col>17</xdr:col>
      <xdr:colOff>214047</xdr:colOff>
      <xdr:row>82</xdr:row>
      <xdr:rowOff>83206</xdr:rowOff>
    </xdr:from>
    <xdr:to>
      <xdr:col>20</xdr:col>
      <xdr:colOff>302559</xdr:colOff>
      <xdr:row>84</xdr:row>
      <xdr:rowOff>55948</xdr:rowOff>
    </xdr:to>
    <xdr:sp macro="" textlink="'Logic (Backend)'!D55">
      <xdr:nvSpPr>
        <xdr:cNvPr id="153" name="TextBox 152">
          <a:extLst>
            <a:ext uri="{FF2B5EF4-FFF2-40B4-BE49-F238E27FC236}">
              <a16:creationId xmlns:a16="http://schemas.microsoft.com/office/drawing/2014/main" id="{00000000-0008-0000-0100-000099000000}"/>
            </a:ext>
          </a:extLst>
        </xdr:cNvPr>
        <xdr:cNvSpPr txBox="1"/>
      </xdr:nvSpPr>
      <xdr:spPr>
        <a:xfrm>
          <a:off x="10501047" y="15760235"/>
          <a:ext cx="1903865" cy="353742"/>
        </a:xfrm>
        <a:prstGeom prst="rect">
          <a:avLst/>
        </a:prstGeom>
        <a:noFill/>
      </xdr:spPr>
      <xdr:txBody>
        <a:bodyPr wrap="square" lIns="0" tIns="0" rIns="0" bIns="0" rtlCol="0" anchor="t">
          <a:noAutofit/>
        </a:bodyPr>
        <a:lstStyle/>
        <a:p>
          <a:pPr marL="0" indent="0" algn="l" defTabSz="914400" rtl="0" eaLnBrk="1" latinLnBrk="0" hangingPunct="1">
            <a:lnSpc>
              <a:spcPct val="100000"/>
            </a:lnSpc>
            <a:spcBef>
              <a:spcPts val="0"/>
            </a:spcBef>
            <a:spcAft>
              <a:spcPts val="0"/>
            </a:spcAft>
            <a:buFont typeface="Arial" panose="020B0604020202020204" pitchFamily="34" charset="0"/>
            <a:buNone/>
          </a:pPr>
          <a:fld id="{2274E3E9-08C7-4612-9D49-F8B3568080CE}" type="TxLink">
            <a:rPr kumimoji="0" lang="en-US" sz="20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pPr marL="0" indent="0" algn="l" defTabSz="914400" rtl="0" eaLnBrk="1" latinLnBrk="0" hangingPunct="1">
              <a:lnSpc>
                <a:spcPct val="100000"/>
              </a:lnSpc>
              <a:spcBef>
                <a:spcPts val="0"/>
              </a:spcBef>
              <a:spcAft>
                <a:spcPts val="0"/>
              </a:spcAft>
              <a:buFont typeface="Arial" panose="020B0604020202020204" pitchFamily="34" charset="0"/>
              <a:buNone/>
            </a:pPr>
            <a:t> $250,000.00 </a:t>
          </a:fld>
          <a:endParaRPr kumimoji="0" lang="en-SG" sz="20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endParaRPr>
        </a:p>
      </xdr:txBody>
    </xdr:sp>
    <xdr:clientData/>
  </xdr:twoCellAnchor>
  <xdr:twoCellAnchor>
    <xdr:from>
      <xdr:col>23</xdr:col>
      <xdr:colOff>217888</xdr:colOff>
      <xdr:row>77</xdr:row>
      <xdr:rowOff>27712</xdr:rowOff>
    </xdr:from>
    <xdr:to>
      <xdr:col>25</xdr:col>
      <xdr:colOff>438149</xdr:colOff>
      <xdr:row>80</xdr:row>
      <xdr:rowOff>4934</xdr:rowOff>
    </xdr:to>
    <xdr:sp macro="" textlink="">
      <xdr:nvSpPr>
        <xdr:cNvPr id="154" name="TextBox 153">
          <a:extLst>
            <a:ext uri="{FF2B5EF4-FFF2-40B4-BE49-F238E27FC236}">
              <a16:creationId xmlns:a16="http://schemas.microsoft.com/office/drawing/2014/main" id="{00000000-0008-0000-0100-00009A000000}"/>
            </a:ext>
          </a:extLst>
        </xdr:cNvPr>
        <xdr:cNvSpPr txBox="1"/>
      </xdr:nvSpPr>
      <xdr:spPr>
        <a:xfrm>
          <a:off x="14135594" y="14763447"/>
          <a:ext cx="1430496" cy="5487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MOF Actual </a:t>
          </a:r>
        </a:p>
        <a:p>
          <a:pPr algn="ctr"/>
          <a:r>
            <a:rPr lang="en-SG" sz="1200" b="1">
              <a:latin typeface="+mj-lt"/>
            </a:rPr>
            <a:t>Contribution</a:t>
          </a:r>
          <a:r>
            <a:rPr lang="en-SG" sz="1200" b="1" baseline="0">
              <a:latin typeface="+mj-lt"/>
            </a:rPr>
            <a:t> Amount</a:t>
          </a:r>
        </a:p>
      </xdr:txBody>
    </xdr:sp>
    <xdr:clientData/>
  </xdr:twoCellAnchor>
  <xdr:twoCellAnchor>
    <xdr:from>
      <xdr:col>26</xdr:col>
      <xdr:colOff>287509</xdr:colOff>
      <xdr:row>77</xdr:row>
      <xdr:rowOff>22746</xdr:rowOff>
    </xdr:from>
    <xdr:to>
      <xdr:col>28</xdr:col>
      <xdr:colOff>508948</xdr:colOff>
      <xdr:row>79</xdr:row>
      <xdr:rowOff>190468</xdr:rowOff>
    </xdr:to>
    <xdr:sp macro="" textlink="">
      <xdr:nvSpPr>
        <xdr:cNvPr id="155" name="TextBox 154">
          <a:extLst>
            <a:ext uri="{FF2B5EF4-FFF2-40B4-BE49-F238E27FC236}">
              <a16:creationId xmlns:a16="http://schemas.microsoft.com/office/drawing/2014/main" id="{00000000-0008-0000-0100-00009B000000}"/>
            </a:ext>
          </a:extLst>
        </xdr:cNvPr>
        <xdr:cNvSpPr txBox="1"/>
      </xdr:nvSpPr>
      <xdr:spPr>
        <a:xfrm>
          <a:off x="16020568" y="14758481"/>
          <a:ext cx="1431674" cy="5487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SG" sz="1200" b="1">
              <a:latin typeface="+mj-lt"/>
            </a:rPr>
            <a:t>Tote Board Actual</a:t>
          </a:r>
        </a:p>
        <a:p>
          <a:pPr algn="ctr"/>
          <a:r>
            <a:rPr lang="en-SG" sz="1200" b="1">
              <a:latin typeface="+mj-lt"/>
            </a:rPr>
            <a:t>Contribution Amount</a:t>
          </a:r>
        </a:p>
      </xdr:txBody>
    </xdr:sp>
    <xdr:clientData/>
  </xdr:twoCellAnchor>
  <xdr:twoCellAnchor>
    <xdr:from>
      <xdr:col>23</xdr:col>
      <xdr:colOff>334774</xdr:colOff>
      <xdr:row>79</xdr:row>
      <xdr:rowOff>152874</xdr:rowOff>
    </xdr:from>
    <xdr:to>
      <xdr:col>25</xdr:col>
      <xdr:colOff>392206</xdr:colOff>
      <xdr:row>81</xdr:row>
      <xdr:rowOff>52079</xdr:rowOff>
    </xdr:to>
    <xdr:sp macro="" textlink="'Logic (Backend)'!D57">
      <xdr:nvSpPr>
        <xdr:cNvPr id="156" name="TextBox 155">
          <a:extLst>
            <a:ext uri="{FF2B5EF4-FFF2-40B4-BE49-F238E27FC236}">
              <a16:creationId xmlns:a16="http://schemas.microsoft.com/office/drawing/2014/main" id="{00000000-0008-0000-0100-00009C000000}"/>
            </a:ext>
          </a:extLst>
        </xdr:cNvPr>
        <xdr:cNvSpPr txBox="1"/>
      </xdr:nvSpPr>
      <xdr:spPr>
        <a:xfrm>
          <a:off x="14252480" y="15258403"/>
          <a:ext cx="126766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indent="0" algn="ctr"/>
          <a:fld id="{B591B5E5-A0AC-481B-98CE-9AF0FFFA59B9}" type="TxLink">
            <a:rPr lang="en-US" sz="1200" b="1" i="0" u="none" strike="noStrike" baseline="0">
              <a:solidFill>
                <a:srgbClr val="002A91"/>
              </a:solidFill>
              <a:latin typeface="+mj-lt"/>
              <a:ea typeface="+mn-ea"/>
              <a:cs typeface="+mn-cs"/>
            </a:rPr>
            <a:pPr marL="0" indent="0" algn="ctr"/>
            <a:t> $-   </a:t>
          </a:fld>
          <a:endParaRPr lang="en-SG" sz="1200" b="1" i="0" u="none" strike="noStrike" baseline="0">
            <a:solidFill>
              <a:srgbClr val="002A91"/>
            </a:solidFill>
            <a:latin typeface="+mj-lt"/>
            <a:ea typeface="+mn-ea"/>
            <a:cs typeface="+mn-cs"/>
          </a:endParaRPr>
        </a:p>
      </xdr:txBody>
    </xdr:sp>
    <xdr:clientData/>
  </xdr:twoCellAnchor>
  <xdr:twoCellAnchor>
    <xdr:from>
      <xdr:col>26</xdr:col>
      <xdr:colOff>473159</xdr:colOff>
      <xdr:row>79</xdr:row>
      <xdr:rowOff>156186</xdr:rowOff>
    </xdr:from>
    <xdr:to>
      <xdr:col>28</xdr:col>
      <xdr:colOff>425824</xdr:colOff>
      <xdr:row>81</xdr:row>
      <xdr:rowOff>55391</xdr:rowOff>
    </xdr:to>
    <xdr:sp macro="" textlink="'Logic (Backend)'!D58">
      <xdr:nvSpPr>
        <xdr:cNvPr id="157" name="TextBox 156">
          <a:extLst>
            <a:ext uri="{FF2B5EF4-FFF2-40B4-BE49-F238E27FC236}">
              <a16:creationId xmlns:a16="http://schemas.microsoft.com/office/drawing/2014/main" id="{00000000-0008-0000-0100-00009D000000}"/>
            </a:ext>
          </a:extLst>
        </xdr:cNvPr>
        <xdr:cNvSpPr txBox="1"/>
      </xdr:nvSpPr>
      <xdr:spPr>
        <a:xfrm>
          <a:off x="16206218" y="15261715"/>
          <a:ext cx="11629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indent="0" algn="ctr"/>
          <a:fld id="{0C29D757-A118-4F07-B9BE-587288EE893B}" type="TxLink">
            <a:rPr lang="en-US" sz="1200" b="1" i="0" u="none" strike="noStrike" baseline="0">
              <a:solidFill>
                <a:srgbClr val="002A91"/>
              </a:solidFill>
              <a:latin typeface="+mj-lt"/>
              <a:ea typeface="+mn-ea"/>
              <a:cs typeface="+mn-cs"/>
            </a:rPr>
            <a:pPr marL="0" indent="0" algn="ctr"/>
            <a:t> $-   </a:t>
          </a:fld>
          <a:endParaRPr lang="en-SG" sz="1200" b="1" i="0" u="none" strike="noStrike" baseline="0">
            <a:solidFill>
              <a:srgbClr val="002A91"/>
            </a:solidFill>
            <a:latin typeface="+mj-lt"/>
            <a:ea typeface="+mn-ea"/>
            <a:cs typeface="+mn-cs"/>
          </a:endParaRPr>
        </a:p>
      </xdr:txBody>
    </xdr:sp>
    <xdr:clientData/>
  </xdr:twoCellAnchor>
  <xdr:twoCellAnchor>
    <xdr:from>
      <xdr:col>23</xdr:col>
      <xdr:colOff>394349</xdr:colOff>
      <xdr:row>81</xdr:row>
      <xdr:rowOff>96108</xdr:rowOff>
    </xdr:from>
    <xdr:to>
      <xdr:col>28</xdr:col>
      <xdr:colOff>408284</xdr:colOff>
      <xdr:row>84</xdr:row>
      <xdr:rowOff>75814</xdr:rowOff>
    </xdr:to>
    <xdr:sp macro="" textlink="">
      <xdr:nvSpPr>
        <xdr:cNvPr id="158" name="Rectangle: Rounded Corners 157">
          <a:extLst>
            <a:ext uri="{FF2B5EF4-FFF2-40B4-BE49-F238E27FC236}">
              <a16:creationId xmlns:a16="http://schemas.microsoft.com/office/drawing/2014/main" id="{00000000-0008-0000-0100-00009E000000}"/>
            </a:ext>
          </a:extLst>
        </xdr:cNvPr>
        <xdr:cNvSpPr/>
      </xdr:nvSpPr>
      <xdr:spPr>
        <a:xfrm>
          <a:off x="14312055" y="13587990"/>
          <a:ext cx="3039523" cy="551206"/>
        </a:xfrm>
        <a:prstGeom prst="roundRect">
          <a:avLst>
            <a:gd name="adj" fmla="val 25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24</xdr:col>
      <xdr:colOff>557856</xdr:colOff>
      <xdr:row>81</xdr:row>
      <xdr:rowOff>72732</xdr:rowOff>
    </xdr:from>
    <xdr:to>
      <xdr:col>27</xdr:col>
      <xdr:colOff>411671</xdr:colOff>
      <xdr:row>82</xdr:row>
      <xdr:rowOff>146792</xdr:rowOff>
    </xdr:to>
    <xdr:sp macro="" textlink="">
      <xdr:nvSpPr>
        <xdr:cNvPr id="159" name="TextBox 158">
          <a:extLst>
            <a:ext uri="{FF2B5EF4-FFF2-40B4-BE49-F238E27FC236}">
              <a16:creationId xmlns:a16="http://schemas.microsoft.com/office/drawing/2014/main" id="{00000000-0008-0000-0100-00009F000000}"/>
            </a:ext>
          </a:extLst>
        </xdr:cNvPr>
        <xdr:cNvSpPr txBox="1"/>
      </xdr:nvSpPr>
      <xdr:spPr>
        <a:xfrm>
          <a:off x="15080680" y="13564614"/>
          <a:ext cx="16691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lang="en-SG" sz="1200" b="1">
              <a:solidFill>
                <a:schemeClr val="tx1"/>
              </a:solidFill>
              <a:effectLst/>
              <a:latin typeface="+mj-lt"/>
              <a:ea typeface="+mn-ea"/>
              <a:cs typeface="+mn-cs"/>
            </a:rPr>
            <a:t>Total Disbursable</a:t>
          </a:r>
          <a:r>
            <a:rPr lang="en-SG" sz="1200" b="1" baseline="0">
              <a:solidFill>
                <a:schemeClr val="tx1"/>
              </a:solidFill>
              <a:effectLst/>
              <a:latin typeface="+mj-lt"/>
              <a:ea typeface="+mn-ea"/>
              <a:cs typeface="+mn-cs"/>
            </a:rPr>
            <a:t> Amount</a:t>
          </a:r>
          <a:endParaRPr lang="en-SG" sz="1200">
            <a:effectLst/>
            <a:latin typeface="+mj-lt"/>
          </a:endParaRPr>
        </a:p>
      </xdr:txBody>
    </xdr:sp>
    <xdr:clientData/>
  </xdr:twoCellAnchor>
  <xdr:twoCellAnchor>
    <xdr:from>
      <xdr:col>24</xdr:col>
      <xdr:colOff>311391</xdr:colOff>
      <xdr:row>82</xdr:row>
      <xdr:rowOff>103074</xdr:rowOff>
    </xdr:from>
    <xdr:to>
      <xdr:col>28</xdr:col>
      <xdr:colOff>78441</xdr:colOff>
      <xdr:row>84</xdr:row>
      <xdr:rowOff>75816</xdr:rowOff>
    </xdr:to>
    <xdr:sp macro="" textlink="'Logic (Backend)'!D59">
      <xdr:nvSpPr>
        <xdr:cNvPr id="160" name="TextBox 159">
          <a:extLst>
            <a:ext uri="{FF2B5EF4-FFF2-40B4-BE49-F238E27FC236}">
              <a16:creationId xmlns:a16="http://schemas.microsoft.com/office/drawing/2014/main" id="{00000000-0008-0000-0100-0000A0000000}"/>
            </a:ext>
          </a:extLst>
        </xdr:cNvPr>
        <xdr:cNvSpPr txBox="1"/>
      </xdr:nvSpPr>
      <xdr:spPr>
        <a:xfrm>
          <a:off x="14834215" y="15780103"/>
          <a:ext cx="2187520" cy="353742"/>
        </a:xfrm>
        <a:prstGeom prst="rect">
          <a:avLst/>
        </a:prstGeom>
        <a:noFill/>
      </xdr:spPr>
      <xdr:txBody>
        <a:bodyPr wrap="square" lIns="0" tIns="0" rIns="0" bIns="0" rtlCol="0" anchor="ctr">
          <a:noAutofit/>
        </a:bodyPr>
        <a:lstStyle/>
        <a:p>
          <a:pPr marL="0" indent="0" algn="ctr" defTabSz="914400" rtl="0" eaLnBrk="1" latinLnBrk="0" hangingPunct="1">
            <a:lnSpc>
              <a:spcPct val="100000"/>
            </a:lnSpc>
            <a:spcBef>
              <a:spcPts val="0"/>
            </a:spcBef>
            <a:spcAft>
              <a:spcPts val="0"/>
            </a:spcAft>
            <a:buFont typeface="Arial" panose="020B0604020202020204" pitchFamily="34" charset="0"/>
            <a:buNone/>
          </a:pPr>
          <a:fld id="{E39AB4A0-6E4C-4D77-B143-AC93DAD3BE11}" type="TxLink">
            <a:rPr kumimoji="0" lang="en-US" sz="2000" b="1"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pPr marL="0" indent="0" algn="ctr" defTabSz="914400" rtl="0" eaLnBrk="1" latinLnBrk="0" hangingPunct="1">
              <a:lnSpc>
                <a:spcPct val="100000"/>
              </a:lnSpc>
              <a:spcBef>
                <a:spcPts val="0"/>
              </a:spcBef>
              <a:spcAft>
                <a:spcPts val="0"/>
              </a:spcAft>
              <a:buFont typeface="Arial" panose="020B0604020202020204" pitchFamily="34" charset="0"/>
              <a:buNone/>
            </a:pPr>
            <a:t> $-   </a:t>
          </a:fld>
          <a:endParaRPr kumimoji="0" lang="en-SG" sz="2000" b="1" i="0" u="none" strike="noStrike" kern="1200" cap="none" spc="0" normalizeH="0" baseline="0" dirty="0">
            <a:ln>
              <a:noFill/>
            </a:ln>
            <a:solidFill>
              <a:srgbClr val="FFA124"/>
            </a:solidFill>
            <a:effectLst/>
            <a:uLnTx/>
            <a:uFillTx/>
            <a:latin typeface="Amasis MT Pro Black" panose="02040A04050005020304" pitchFamily="18" charset="0"/>
            <a:ea typeface="Inter" panose="02000503000000020004" pitchFamily="2" charset="0"/>
            <a:cs typeface="+mn-cs"/>
          </a:endParaRPr>
        </a:p>
      </xdr:txBody>
    </xdr:sp>
    <xdr:clientData/>
  </xdr:twoCellAnchor>
  <xdr:twoCellAnchor>
    <xdr:from>
      <xdr:col>14</xdr:col>
      <xdr:colOff>582249</xdr:colOff>
      <xdr:row>87</xdr:row>
      <xdr:rowOff>75842</xdr:rowOff>
    </xdr:from>
    <xdr:to>
      <xdr:col>30</xdr:col>
      <xdr:colOff>43127</xdr:colOff>
      <xdr:row>87</xdr:row>
      <xdr:rowOff>130809</xdr:rowOff>
    </xdr:to>
    <xdr:sp macro="" textlink="">
      <xdr:nvSpPr>
        <xdr:cNvPr id="163" name="Rectangle: Rounded Corners 162">
          <a:extLst>
            <a:ext uri="{FF2B5EF4-FFF2-40B4-BE49-F238E27FC236}">
              <a16:creationId xmlns:a16="http://schemas.microsoft.com/office/drawing/2014/main" id="{00000000-0008-0000-0100-0000A3000000}"/>
            </a:ext>
          </a:extLst>
        </xdr:cNvPr>
        <xdr:cNvSpPr/>
      </xdr:nvSpPr>
      <xdr:spPr>
        <a:xfrm>
          <a:off x="9135042" y="16701894"/>
          <a:ext cx="9235499" cy="54967"/>
        </a:xfrm>
        <a:prstGeom prst="roundRect">
          <a:avLst/>
        </a:prstGeom>
        <a:solidFill>
          <a:srgbClr val="FFA12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SG"/>
        </a:p>
      </xdr:txBody>
    </xdr:sp>
    <xdr:clientData/>
  </xdr:twoCellAnchor>
  <xdr:twoCellAnchor>
    <xdr:from>
      <xdr:col>15</xdr:col>
      <xdr:colOff>172936</xdr:colOff>
      <xdr:row>8</xdr:row>
      <xdr:rowOff>73982</xdr:rowOff>
    </xdr:from>
    <xdr:to>
      <xdr:col>25</xdr:col>
      <xdr:colOff>329337</xdr:colOff>
      <xdr:row>13</xdr:row>
      <xdr:rowOff>42651</xdr:rowOff>
    </xdr:to>
    <xdr:sp macro="" textlink="">
      <xdr:nvSpPr>
        <xdr:cNvPr id="166" name="Text Placeholder 229">
          <a:extLst>
            <a:ext uri="{FF2B5EF4-FFF2-40B4-BE49-F238E27FC236}">
              <a16:creationId xmlns:a16="http://schemas.microsoft.com/office/drawing/2014/main" id="{00000000-0008-0000-0100-0000A6000000}"/>
            </a:ext>
          </a:extLst>
        </xdr:cNvPr>
        <xdr:cNvSpPr>
          <a:spLocks noGrp="1"/>
        </xdr:cNvSpPr>
      </xdr:nvSpPr>
      <xdr:spPr>
        <a:xfrm>
          <a:off x="9357757" y="1597982"/>
          <a:ext cx="6279616" cy="921169"/>
        </a:xfrm>
        <a:prstGeom prst="rect">
          <a:avLst/>
        </a:prstGeom>
        <a:noFill/>
      </xdr:spPr>
      <xdr:txBody>
        <a:bodyPr wrap="square" lIns="0" tIns="0" rIns="0" bIns="0" rtlCol="0" anchor="ctr">
          <a:noAutofit/>
        </a:bodyPr>
        <a:lstStyle>
          <a:lvl1pPr marL="0" indent="0" algn="l" defTabSz="914400" rtl="0" eaLnBrk="1" latinLnBrk="0" hangingPunct="1">
            <a:lnSpc>
              <a:spcPct val="100000"/>
            </a:lnSpc>
            <a:spcBef>
              <a:spcPts val="0"/>
            </a:spcBef>
            <a:spcAft>
              <a:spcPts val="0"/>
            </a:spcAft>
            <a:buFont typeface="Arial" panose="020B0604020202020204" pitchFamily="34" charset="0"/>
            <a:buNone/>
            <a:defRPr kumimoji="0" lang="en-US" sz="4800" b="1" i="0" u="none" strike="noStrike" kern="1200" cap="none" spc="0" normalizeH="0" baseline="0">
              <a:ln>
                <a:noFill/>
              </a:ln>
              <a:solidFill>
                <a:schemeClr val="tx1"/>
              </a:solidFill>
              <a:effectLst/>
              <a:uLnTx/>
              <a:uFillTx/>
              <a:latin typeface="+mj-lt"/>
              <a:ea typeface="Inter" panose="02000503000000020004" pitchFamily="2" charset="0"/>
              <a:cs typeface="+mn-cs"/>
            </a:defRPr>
          </a:lvl1pPr>
          <a:lvl2pPr marL="0" indent="0" algn="l" defTabSz="914400" rtl="0" eaLnBrk="1" latinLnBrk="0" hangingPunct="1">
            <a:lnSpc>
              <a:spcPct val="100000"/>
            </a:lnSpc>
            <a:spcBef>
              <a:spcPts val="600"/>
            </a:spcBef>
            <a:spcAft>
              <a:spcPts val="400"/>
            </a:spcAft>
            <a:buFontTx/>
            <a:buNone/>
            <a:defRPr lang="en-US" sz="2400" b="0" kern="1200">
              <a:solidFill>
                <a:schemeClr val="tx2"/>
              </a:solidFill>
              <a:latin typeface="+mn-lt"/>
              <a:ea typeface="+mn-ea"/>
              <a:cs typeface="+mn-cs"/>
            </a:defRPr>
          </a:lvl2pPr>
          <a:lvl3pPr marL="0" indent="0" algn="l" defTabSz="914400" rtl="0" eaLnBrk="1" latinLnBrk="0" hangingPunct="1">
            <a:lnSpc>
              <a:spcPct val="100000"/>
            </a:lnSpc>
            <a:spcBef>
              <a:spcPts val="1200"/>
            </a:spcBef>
            <a:spcAft>
              <a:spcPts val="0"/>
            </a:spcAft>
            <a:buFont typeface="Arial" panose="020B0604020202020204" pitchFamily="34" charset="0"/>
            <a:buNone/>
            <a:defRPr lang="en-US" sz="1800" b="1" kern="1200">
              <a:solidFill>
                <a:schemeClr val="bg1"/>
              </a:solidFill>
              <a:latin typeface="+mn-lt"/>
              <a:ea typeface="+mn-ea"/>
              <a:cs typeface="+mn-cs"/>
            </a:defRPr>
          </a:lvl3pPr>
          <a:lvl4pPr marL="284163" indent="-284163" algn="l" defTabSz="914400" rtl="0" eaLnBrk="1" latinLnBrk="0" hangingPunct="1">
            <a:lnSpc>
              <a:spcPct val="100000"/>
            </a:lnSpc>
            <a:spcBef>
              <a:spcPts val="300"/>
            </a:spcBef>
            <a:spcAft>
              <a:spcPts val="300"/>
            </a:spcAft>
            <a:buClr>
              <a:schemeClr val="accent1"/>
            </a:buClr>
            <a:buSzPct val="100000"/>
            <a:buFont typeface="Arial" panose="020B0604020202020204" pitchFamily="34" charset="0"/>
            <a:buChar char="▬"/>
            <a:defRPr lang="en-US" sz="1800" b="0" kern="1200" dirty="0" smtClean="0">
              <a:solidFill>
                <a:schemeClr val="tx1"/>
              </a:solidFill>
              <a:latin typeface="+mn-lt"/>
              <a:ea typeface="+mn-ea"/>
              <a:cs typeface="+mn-cs"/>
            </a:defRPr>
          </a:lvl4pPr>
          <a:lvl5pPr marL="171450" marR="0" indent="-171450" algn="l" defTabSz="914400" rtl="0" eaLnBrk="1" fontAlgn="auto" latinLnBrk="0" hangingPunct="1">
            <a:lnSpc>
              <a:spcPct val="100000"/>
            </a:lnSpc>
            <a:spcBef>
              <a:spcPts val="500"/>
            </a:spcBef>
            <a:spcAft>
              <a:spcPts val="600"/>
            </a:spcAft>
            <a:buClr>
              <a:schemeClr val="accent1"/>
            </a:buClr>
            <a:buSzPct val="70000"/>
            <a:buFont typeface="Inter" panose="02000503000000020004" pitchFamily="2" charset="0"/>
            <a:buNone/>
            <a:tabLst/>
            <a:defRPr lang="en-US" sz="1600" kern="1200" smtClean="0">
              <a:solidFill>
                <a:schemeClr val="bg1">
                  <a:lumMod val="65000"/>
                </a:schemeClr>
              </a:solidFill>
              <a:latin typeface="+mn-lt"/>
              <a:ea typeface="+mn-ea"/>
              <a:cs typeface="+mn-cs"/>
            </a:defRPr>
          </a:lvl5pPr>
          <a:lvl6pPr marL="0" indent="0" algn="l" defTabSz="914400" rtl="0" eaLnBrk="1" latinLnBrk="0" hangingPunct="1">
            <a:lnSpc>
              <a:spcPct val="100000"/>
            </a:lnSpc>
            <a:spcBef>
              <a:spcPts val="500"/>
            </a:spcBef>
            <a:spcAft>
              <a:spcPts val="600"/>
            </a:spcAft>
            <a:buClr>
              <a:schemeClr val="accent1"/>
            </a:buClr>
            <a:buSzPct val="70000"/>
            <a:buFont typeface="Inter" panose="02000503000000020004" pitchFamily="2" charset="0"/>
            <a:buNone/>
            <a:defRPr sz="5400" b="1" kern="1200">
              <a:solidFill>
                <a:schemeClr val="tx2"/>
              </a:solidFill>
              <a:latin typeface="+mj-lt"/>
              <a:ea typeface="+mn-ea"/>
              <a:cs typeface="+mn-cs"/>
            </a:defRPr>
          </a:lvl6pPr>
          <a:lvl7pPr marL="0" indent="0" algn="l" defTabSz="914400" rtl="0" eaLnBrk="1" latinLnBrk="0" hangingPunct="1">
            <a:lnSpc>
              <a:spcPct val="100000"/>
            </a:lnSpc>
            <a:spcBef>
              <a:spcPts val="500"/>
            </a:spcBef>
            <a:spcAft>
              <a:spcPts val="600"/>
            </a:spcAft>
            <a:buFont typeface="Arial" panose="020B0604020202020204" pitchFamily="34" charset="0"/>
            <a:buNone/>
            <a:defRPr sz="5400" b="1" kern="1200">
              <a:solidFill>
                <a:schemeClr val="accent1"/>
              </a:solidFill>
              <a:latin typeface="+mj-lt"/>
              <a:ea typeface="+mn-ea"/>
              <a:cs typeface="+mn-cs"/>
            </a:defRPr>
          </a:lvl7pPr>
          <a:lvl8pPr marL="0" indent="0" algn="l" defTabSz="914400" rtl="0" eaLnBrk="1" latinLnBrk="0" hangingPunct="1">
            <a:lnSpc>
              <a:spcPct val="90000"/>
            </a:lnSpc>
            <a:spcBef>
              <a:spcPts val="500"/>
            </a:spcBef>
            <a:buFont typeface="Arial" panose="020B0604020202020204" pitchFamily="34" charset="0"/>
            <a:buNone/>
            <a:defRPr sz="1400" kern="1200">
              <a:solidFill>
                <a:schemeClr val="bg1">
                  <a:lumMod val="50000"/>
                </a:schemeClr>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ctr"/>
          <a:r>
            <a:rPr kumimoji="0" lang="en-SG" sz="3200" b="1" i="0" u="none" strike="noStrike" kern="1200" cap="none" spc="0" normalizeH="0" baseline="0">
              <a:ln>
                <a:noFill/>
              </a:ln>
              <a:solidFill>
                <a:schemeClr val="bg1"/>
              </a:solidFill>
              <a:effectLst/>
              <a:uLnTx/>
              <a:uFillTx/>
              <a:latin typeface="Amasis MT Pro Black" panose="02040A04050005020304" pitchFamily="18" charset="0"/>
              <a:ea typeface="Inter" panose="02000503000000020004" pitchFamily="2" charset="0"/>
              <a:cs typeface="+mn-cs"/>
            </a:rPr>
            <a:t>Total Estimated Grant Award:</a:t>
          </a:r>
          <a:endParaRPr lang="en-US" sz="1600">
            <a:solidFill>
              <a:schemeClr val="bg1"/>
            </a:solidFill>
            <a:latin typeface="Amasis MT Pro Black" panose="02040A04050005020304" pitchFamily="18" charset="0"/>
          </a:endParaRPr>
        </a:p>
      </xdr:txBody>
    </xdr:sp>
    <xdr:clientData/>
  </xdr:twoCellAnchor>
  <xdr:twoCellAnchor>
    <xdr:from>
      <xdr:col>17</xdr:col>
      <xdr:colOff>455452</xdr:colOff>
      <xdr:row>11</xdr:row>
      <xdr:rowOff>111561</xdr:rowOff>
    </xdr:from>
    <xdr:to>
      <xdr:col>19</xdr:col>
      <xdr:colOff>599169</xdr:colOff>
      <xdr:row>16</xdr:row>
      <xdr:rowOff>80230</xdr:rowOff>
    </xdr:to>
    <xdr:sp macro="" textlink="">
      <xdr:nvSpPr>
        <xdr:cNvPr id="167" name="Text Placeholder 229">
          <a:extLst>
            <a:ext uri="{FF2B5EF4-FFF2-40B4-BE49-F238E27FC236}">
              <a16:creationId xmlns:a16="http://schemas.microsoft.com/office/drawing/2014/main" id="{00000000-0008-0000-0100-0000A7000000}"/>
            </a:ext>
          </a:extLst>
        </xdr:cNvPr>
        <xdr:cNvSpPr>
          <a:spLocks noGrp="1"/>
        </xdr:cNvSpPr>
      </xdr:nvSpPr>
      <xdr:spPr>
        <a:xfrm>
          <a:off x="10864916" y="2207061"/>
          <a:ext cx="1368360" cy="921169"/>
        </a:xfrm>
        <a:prstGeom prst="rect">
          <a:avLst/>
        </a:prstGeom>
        <a:noFill/>
      </xdr:spPr>
      <xdr:txBody>
        <a:bodyPr wrap="square" lIns="0" tIns="0" rIns="0" bIns="0" rtlCol="0" anchor="ctr">
          <a:noAutofit/>
        </a:bodyPr>
        <a:lstStyle>
          <a:lvl1pPr marL="0" indent="0" algn="l" defTabSz="914400" rtl="0" eaLnBrk="1" latinLnBrk="0" hangingPunct="1">
            <a:lnSpc>
              <a:spcPct val="100000"/>
            </a:lnSpc>
            <a:spcBef>
              <a:spcPts val="0"/>
            </a:spcBef>
            <a:spcAft>
              <a:spcPts val="0"/>
            </a:spcAft>
            <a:buFont typeface="Arial" panose="020B0604020202020204" pitchFamily="34" charset="0"/>
            <a:buNone/>
            <a:defRPr kumimoji="0" lang="en-US" sz="4800" b="1" i="0" u="none" strike="noStrike" kern="1200" cap="none" spc="0" normalizeH="0" baseline="0">
              <a:ln>
                <a:noFill/>
              </a:ln>
              <a:solidFill>
                <a:schemeClr val="tx1"/>
              </a:solidFill>
              <a:effectLst/>
              <a:uLnTx/>
              <a:uFillTx/>
              <a:latin typeface="+mj-lt"/>
              <a:ea typeface="Inter" panose="02000503000000020004" pitchFamily="2" charset="0"/>
              <a:cs typeface="+mn-cs"/>
            </a:defRPr>
          </a:lvl1pPr>
          <a:lvl2pPr marL="0" indent="0" algn="l" defTabSz="914400" rtl="0" eaLnBrk="1" latinLnBrk="0" hangingPunct="1">
            <a:lnSpc>
              <a:spcPct val="100000"/>
            </a:lnSpc>
            <a:spcBef>
              <a:spcPts val="600"/>
            </a:spcBef>
            <a:spcAft>
              <a:spcPts val="400"/>
            </a:spcAft>
            <a:buFontTx/>
            <a:buNone/>
            <a:defRPr lang="en-US" sz="2400" b="0" kern="1200">
              <a:solidFill>
                <a:schemeClr val="tx2"/>
              </a:solidFill>
              <a:latin typeface="+mn-lt"/>
              <a:ea typeface="+mn-ea"/>
              <a:cs typeface="+mn-cs"/>
            </a:defRPr>
          </a:lvl2pPr>
          <a:lvl3pPr marL="0" indent="0" algn="l" defTabSz="914400" rtl="0" eaLnBrk="1" latinLnBrk="0" hangingPunct="1">
            <a:lnSpc>
              <a:spcPct val="100000"/>
            </a:lnSpc>
            <a:spcBef>
              <a:spcPts val="1200"/>
            </a:spcBef>
            <a:spcAft>
              <a:spcPts val="0"/>
            </a:spcAft>
            <a:buFont typeface="Arial" panose="020B0604020202020204" pitchFamily="34" charset="0"/>
            <a:buNone/>
            <a:defRPr lang="en-US" sz="1800" b="1" kern="1200">
              <a:solidFill>
                <a:schemeClr val="bg1"/>
              </a:solidFill>
              <a:latin typeface="+mn-lt"/>
              <a:ea typeface="+mn-ea"/>
              <a:cs typeface="+mn-cs"/>
            </a:defRPr>
          </a:lvl3pPr>
          <a:lvl4pPr marL="284163" indent="-284163" algn="l" defTabSz="914400" rtl="0" eaLnBrk="1" latinLnBrk="0" hangingPunct="1">
            <a:lnSpc>
              <a:spcPct val="100000"/>
            </a:lnSpc>
            <a:spcBef>
              <a:spcPts val="300"/>
            </a:spcBef>
            <a:spcAft>
              <a:spcPts val="300"/>
            </a:spcAft>
            <a:buClr>
              <a:schemeClr val="accent1"/>
            </a:buClr>
            <a:buSzPct val="100000"/>
            <a:buFont typeface="Arial" panose="020B0604020202020204" pitchFamily="34" charset="0"/>
            <a:buChar char="▬"/>
            <a:defRPr lang="en-US" sz="1800" b="0" kern="1200" dirty="0" smtClean="0">
              <a:solidFill>
                <a:schemeClr val="tx1"/>
              </a:solidFill>
              <a:latin typeface="+mn-lt"/>
              <a:ea typeface="+mn-ea"/>
              <a:cs typeface="+mn-cs"/>
            </a:defRPr>
          </a:lvl4pPr>
          <a:lvl5pPr marL="171450" marR="0" indent="-171450" algn="l" defTabSz="914400" rtl="0" eaLnBrk="1" fontAlgn="auto" latinLnBrk="0" hangingPunct="1">
            <a:lnSpc>
              <a:spcPct val="100000"/>
            </a:lnSpc>
            <a:spcBef>
              <a:spcPts val="500"/>
            </a:spcBef>
            <a:spcAft>
              <a:spcPts val="600"/>
            </a:spcAft>
            <a:buClr>
              <a:schemeClr val="accent1"/>
            </a:buClr>
            <a:buSzPct val="70000"/>
            <a:buFont typeface="Inter" panose="02000503000000020004" pitchFamily="2" charset="0"/>
            <a:buNone/>
            <a:tabLst/>
            <a:defRPr lang="en-US" sz="1600" kern="1200" smtClean="0">
              <a:solidFill>
                <a:schemeClr val="bg1">
                  <a:lumMod val="65000"/>
                </a:schemeClr>
              </a:solidFill>
              <a:latin typeface="+mn-lt"/>
              <a:ea typeface="+mn-ea"/>
              <a:cs typeface="+mn-cs"/>
            </a:defRPr>
          </a:lvl5pPr>
          <a:lvl6pPr marL="0" indent="0" algn="l" defTabSz="914400" rtl="0" eaLnBrk="1" latinLnBrk="0" hangingPunct="1">
            <a:lnSpc>
              <a:spcPct val="100000"/>
            </a:lnSpc>
            <a:spcBef>
              <a:spcPts val="500"/>
            </a:spcBef>
            <a:spcAft>
              <a:spcPts val="600"/>
            </a:spcAft>
            <a:buClr>
              <a:schemeClr val="accent1"/>
            </a:buClr>
            <a:buSzPct val="70000"/>
            <a:buFont typeface="Inter" panose="02000503000000020004" pitchFamily="2" charset="0"/>
            <a:buNone/>
            <a:defRPr sz="5400" b="1" kern="1200">
              <a:solidFill>
                <a:schemeClr val="tx2"/>
              </a:solidFill>
              <a:latin typeface="+mj-lt"/>
              <a:ea typeface="+mn-ea"/>
              <a:cs typeface="+mn-cs"/>
            </a:defRPr>
          </a:lvl6pPr>
          <a:lvl7pPr marL="0" indent="0" algn="l" defTabSz="914400" rtl="0" eaLnBrk="1" latinLnBrk="0" hangingPunct="1">
            <a:lnSpc>
              <a:spcPct val="100000"/>
            </a:lnSpc>
            <a:spcBef>
              <a:spcPts val="500"/>
            </a:spcBef>
            <a:spcAft>
              <a:spcPts val="600"/>
            </a:spcAft>
            <a:buFont typeface="Arial" panose="020B0604020202020204" pitchFamily="34" charset="0"/>
            <a:buNone/>
            <a:defRPr sz="5400" b="1" kern="1200">
              <a:solidFill>
                <a:schemeClr val="accent1"/>
              </a:solidFill>
              <a:latin typeface="+mj-lt"/>
              <a:ea typeface="+mn-ea"/>
              <a:cs typeface="+mn-cs"/>
            </a:defRPr>
          </a:lvl7pPr>
          <a:lvl8pPr marL="0" indent="0" algn="l" defTabSz="914400" rtl="0" eaLnBrk="1" latinLnBrk="0" hangingPunct="1">
            <a:lnSpc>
              <a:spcPct val="90000"/>
            </a:lnSpc>
            <a:spcBef>
              <a:spcPts val="500"/>
            </a:spcBef>
            <a:buFont typeface="Arial" panose="020B0604020202020204" pitchFamily="34" charset="0"/>
            <a:buNone/>
            <a:defRPr sz="1400" kern="1200">
              <a:solidFill>
                <a:schemeClr val="bg1">
                  <a:lumMod val="50000"/>
                </a:schemeClr>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ctr"/>
          <a:r>
            <a:rPr kumimoji="0" lang="en-SG" sz="2800" b="0" i="0" u="none" strike="noStrike" kern="1200" cap="none" spc="0" normalizeH="0" baseline="0">
              <a:ln>
                <a:noFill/>
              </a:ln>
              <a:solidFill>
                <a:schemeClr val="bg1"/>
              </a:solidFill>
              <a:effectLst/>
              <a:uLnTx/>
              <a:uFillTx/>
              <a:latin typeface="Amasis MT Pro Black" panose="02040A04050005020304" pitchFamily="18" charset="0"/>
              <a:ea typeface="Inter" panose="02000503000000020004" pitchFamily="2" charset="0"/>
              <a:cs typeface="+mn-cs"/>
            </a:rPr>
            <a:t>MOF</a:t>
          </a:r>
          <a:endParaRPr lang="en-US" sz="1400" b="0">
            <a:solidFill>
              <a:schemeClr val="bg1"/>
            </a:solidFill>
            <a:latin typeface="Amasis MT Pro Black" panose="02040A04050005020304" pitchFamily="18" charset="0"/>
          </a:endParaRPr>
        </a:p>
      </xdr:txBody>
    </xdr:sp>
    <xdr:clientData/>
  </xdr:twoCellAnchor>
  <xdr:twoCellAnchor>
    <xdr:from>
      <xdr:col>25</xdr:col>
      <xdr:colOff>43966</xdr:colOff>
      <xdr:row>11</xdr:row>
      <xdr:rowOff>118098</xdr:rowOff>
    </xdr:from>
    <xdr:to>
      <xdr:col>27</xdr:col>
      <xdr:colOff>182030</xdr:colOff>
      <xdr:row>16</xdr:row>
      <xdr:rowOff>86766</xdr:rowOff>
    </xdr:to>
    <xdr:sp macro="" textlink="">
      <xdr:nvSpPr>
        <xdr:cNvPr id="168" name="Text Placeholder 229">
          <a:extLst>
            <a:ext uri="{FF2B5EF4-FFF2-40B4-BE49-F238E27FC236}">
              <a16:creationId xmlns:a16="http://schemas.microsoft.com/office/drawing/2014/main" id="{00000000-0008-0000-0100-0000A8000000}"/>
            </a:ext>
          </a:extLst>
        </xdr:cNvPr>
        <xdr:cNvSpPr>
          <a:spLocks noGrp="1"/>
        </xdr:cNvSpPr>
      </xdr:nvSpPr>
      <xdr:spPr>
        <a:xfrm>
          <a:off x="15352002" y="2213598"/>
          <a:ext cx="1362707" cy="921168"/>
        </a:xfrm>
        <a:prstGeom prst="rect">
          <a:avLst/>
        </a:prstGeom>
        <a:noFill/>
      </xdr:spPr>
      <xdr:txBody>
        <a:bodyPr wrap="square" lIns="0" tIns="0" rIns="0" bIns="0" rtlCol="0" anchor="ctr">
          <a:noAutofit/>
        </a:bodyPr>
        <a:lstStyle>
          <a:lvl1pPr marL="0" indent="0" algn="l" defTabSz="914400" rtl="0" eaLnBrk="1" latinLnBrk="0" hangingPunct="1">
            <a:lnSpc>
              <a:spcPct val="100000"/>
            </a:lnSpc>
            <a:spcBef>
              <a:spcPts val="0"/>
            </a:spcBef>
            <a:spcAft>
              <a:spcPts val="0"/>
            </a:spcAft>
            <a:buFont typeface="Arial" panose="020B0604020202020204" pitchFamily="34" charset="0"/>
            <a:buNone/>
            <a:defRPr kumimoji="0" lang="en-US" sz="4800" b="1" i="0" u="none" strike="noStrike" kern="1200" cap="none" spc="0" normalizeH="0" baseline="0">
              <a:ln>
                <a:noFill/>
              </a:ln>
              <a:solidFill>
                <a:schemeClr val="tx1"/>
              </a:solidFill>
              <a:effectLst/>
              <a:uLnTx/>
              <a:uFillTx/>
              <a:latin typeface="+mj-lt"/>
              <a:ea typeface="Inter" panose="02000503000000020004" pitchFamily="2" charset="0"/>
              <a:cs typeface="+mn-cs"/>
            </a:defRPr>
          </a:lvl1pPr>
          <a:lvl2pPr marL="0" indent="0" algn="l" defTabSz="914400" rtl="0" eaLnBrk="1" latinLnBrk="0" hangingPunct="1">
            <a:lnSpc>
              <a:spcPct val="100000"/>
            </a:lnSpc>
            <a:spcBef>
              <a:spcPts val="600"/>
            </a:spcBef>
            <a:spcAft>
              <a:spcPts val="400"/>
            </a:spcAft>
            <a:buFontTx/>
            <a:buNone/>
            <a:defRPr lang="en-US" sz="2400" b="0" kern="1200">
              <a:solidFill>
                <a:schemeClr val="tx2"/>
              </a:solidFill>
              <a:latin typeface="+mn-lt"/>
              <a:ea typeface="+mn-ea"/>
              <a:cs typeface="+mn-cs"/>
            </a:defRPr>
          </a:lvl2pPr>
          <a:lvl3pPr marL="0" indent="0" algn="l" defTabSz="914400" rtl="0" eaLnBrk="1" latinLnBrk="0" hangingPunct="1">
            <a:lnSpc>
              <a:spcPct val="100000"/>
            </a:lnSpc>
            <a:spcBef>
              <a:spcPts val="1200"/>
            </a:spcBef>
            <a:spcAft>
              <a:spcPts val="0"/>
            </a:spcAft>
            <a:buFont typeface="Arial" panose="020B0604020202020204" pitchFamily="34" charset="0"/>
            <a:buNone/>
            <a:defRPr lang="en-US" sz="1800" b="1" kern="1200">
              <a:solidFill>
                <a:schemeClr val="bg1"/>
              </a:solidFill>
              <a:latin typeface="+mn-lt"/>
              <a:ea typeface="+mn-ea"/>
              <a:cs typeface="+mn-cs"/>
            </a:defRPr>
          </a:lvl3pPr>
          <a:lvl4pPr marL="284163" indent="-284163" algn="l" defTabSz="914400" rtl="0" eaLnBrk="1" latinLnBrk="0" hangingPunct="1">
            <a:lnSpc>
              <a:spcPct val="100000"/>
            </a:lnSpc>
            <a:spcBef>
              <a:spcPts val="300"/>
            </a:spcBef>
            <a:spcAft>
              <a:spcPts val="300"/>
            </a:spcAft>
            <a:buClr>
              <a:schemeClr val="accent1"/>
            </a:buClr>
            <a:buSzPct val="100000"/>
            <a:buFont typeface="Arial" panose="020B0604020202020204" pitchFamily="34" charset="0"/>
            <a:buChar char="▬"/>
            <a:defRPr lang="en-US" sz="1800" b="0" kern="1200" dirty="0" smtClean="0">
              <a:solidFill>
                <a:schemeClr val="tx1"/>
              </a:solidFill>
              <a:latin typeface="+mn-lt"/>
              <a:ea typeface="+mn-ea"/>
              <a:cs typeface="+mn-cs"/>
            </a:defRPr>
          </a:lvl4pPr>
          <a:lvl5pPr marL="171450" marR="0" indent="-171450" algn="l" defTabSz="914400" rtl="0" eaLnBrk="1" fontAlgn="auto" latinLnBrk="0" hangingPunct="1">
            <a:lnSpc>
              <a:spcPct val="100000"/>
            </a:lnSpc>
            <a:spcBef>
              <a:spcPts val="500"/>
            </a:spcBef>
            <a:spcAft>
              <a:spcPts val="600"/>
            </a:spcAft>
            <a:buClr>
              <a:schemeClr val="accent1"/>
            </a:buClr>
            <a:buSzPct val="70000"/>
            <a:buFont typeface="Inter" panose="02000503000000020004" pitchFamily="2" charset="0"/>
            <a:buNone/>
            <a:tabLst/>
            <a:defRPr lang="en-US" sz="1600" kern="1200" smtClean="0">
              <a:solidFill>
                <a:schemeClr val="bg1">
                  <a:lumMod val="65000"/>
                </a:schemeClr>
              </a:solidFill>
              <a:latin typeface="+mn-lt"/>
              <a:ea typeface="+mn-ea"/>
              <a:cs typeface="+mn-cs"/>
            </a:defRPr>
          </a:lvl5pPr>
          <a:lvl6pPr marL="0" indent="0" algn="l" defTabSz="914400" rtl="0" eaLnBrk="1" latinLnBrk="0" hangingPunct="1">
            <a:lnSpc>
              <a:spcPct val="100000"/>
            </a:lnSpc>
            <a:spcBef>
              <a:spcPts val="500"/>
            </a:spcBef>
            <a:spcAft>
              <a:spcPts val="600"/>
            </a:spcAft>
            <a:buClr>
              <a:schemeClr val="accent1"/>
            </a:buClr>
            <a:buSzPct val="70000"/>
            <a:buFont typeface="Inter" panose="02000503000000020004" pitchFamily="2" charset="0"/>
            <a:buNone/>
            <a:defRPr sz="5400" b="1" kern="1200">
              <a:solidFill>
                <a:schemeClr val="tx2"/>
              </a:solidFill>
              <a:latin typeface="+mj-lt"/>
              <a:ea typeface="+mn-ea"/>
              <a:cs typeface="+mn-cs"/>
            </a:defRPr>
          </a:lvl6pPr>
          <a:lvl7pPr marL="0" indent="0" algn="l" defTabSz="914400" rtl="0" eaLnBrk="1" latinLnBrk="0" hangingPunct="1">
            <a:lnSpc>
              <a:spcPct val="100000"/>
            </a:lnSpc>
            <a:spcBef>
              <a:spcPts val="500"/>
            </a:spcBef>
            <a:spcAft>
              <a:spcPts val="600"/>
            </a:spcAft>
            <a:buFont typeface="Arial" panose="020B0604020202020204" pitchFamily="34" charset="0"/>
            <a:buNone/>
            <a:defRPr sz="5400" b="1" kern="1200">
              <a:solidFill>
                <a:schemeClr val="accent1"/>
              </a:solidFill>
              <a:latin typeface="+mj-lt"/>
              <a:ea typeface="+mn-ea"/>
              <a:cs typeface="+mn-cs"/>
            </a:defRPr>
          </a:lvl7pPr>
          <a:lvl8pPr marL="0" indent="0" algn="l" defTabSz="914400" rtl="0" eaLnBrk="1" latinLnBrk="0" hangingPunct="1">
            <a:lnSpc>
              <a:spcPct val="90000"/>
            </a:lnSpc>
            <a:spcBef>
              <a:spcPts val="500"/>
            </a:spcBef>
            <a:buFont typeface="Arial" panose="020B0604020202020204" pitchFamily="34" charset="0"/>
            <a:buNone/>
            <a:defRPr sz="1400" kern="1200">
              <a:solidFill>
                <a:schemeClr val="bg1">
                  <a:lumMod val="50000"/>
                </a:schemeClr>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ctr"/>
          <a:r>
            <a:rPr kumimoji="0" lang="en-SG" sz="2800" b="0" i="0" u="none" strike="noStrike" kern="1200" cap="none" spc="0" normalizeH="0" baseline="0">
              <a:ln>
                <a:noFill/>
              </a:ln>
              <a:solidFill>
                <a:schemeClr val="bg1"/>
              </a:solidFill>
              <a:effectLst/>
              <a:uLnTx/>
              <a:uFillTx/>
              <a:latin typeface="Amasis MT Pro Black" panose="02040A04050005020304" pitchFamily="18" charset="0"/>
              <a:ea typeface="Inter" panose="02000503000000020004" pitchFamily="2" charset="0"/>
              <a:cs typeface="+mn-cs"/>
            </a:rPr>
            <a:t>TB</a:t>
          </a:r>
          <a:endParaRPr lang="en-US" sz="2800" b="0">
            <a:solidFill>
              <a:schemeClr val="bg1"/>
            </a:solidFill>
            <a:latin typeface="Amasis MT Pro Black" panose="02040A04050005020304" pitchFamily="18" charset="0"/>
          </a:endParaRPr>
        </a:p>
      </xdr:txBody>
    </xdr:sp>
    <xdr:clientData/>
  </xdr:twoCellAnchor>
  <xdr:twoCellAnchor>
    <xdr:from>
      <xdr:col>16</xdr:col>
      <xdr:colOff>313224</xdr:colOff>
      <xdr:row>13</xdr:row>
      <xdr:rowOff>120364</xdr:rowOff>
    </xdr:from>
    <xdr:to>
      <xdr:col>20</xdr:col>
      <xdr:colOff>489856</xdr:colOff>
      <xdr:row>18</xdr:row>
      <xdr:rowOff>83223</xdr:rowOff>
    </xdr:to>
    <xdr:sp macro="" textlink="'Logic (Backend)'!D61">
      <xdr:nvSpPr>
        <xdr:cNvPr id="170" name="Text Placeholder 229">
          <a:extLst>
            <a:ext uri="{FF2B5EF4-FFF2-40B4-BE49-F238E27FC236}">
              <a16:creationId xmlns:a16="http://schemas.microsoft.com/office/drawing/2014/main" id="{00000000-0008-0000-0100-0000AA000000}"/>
            </a:ext>
          </a:extLst>
        </xdr:cNvPr>
        <xdr:cNvSpPr>
          <a:spLocks noGrp="1"/>
        </xdr:cNvSpPr>
      </xdr:nvSpPr>
      <xdr:spPr>
        <a:xfrm>
          <a:off x="10110367" y="2596864"/>
          <a:ext cx="2625918" cy="915359"/>
        </a:xfrm>
        <a:prstGeom prst="rect">
          <a:avLst/>
        </a:prstGeom>
        <a:noFill/>
      </xdr:spPr>
      <xdr:txBody>
        <a:bodyPr wrap="square" lIns="0" tIns="0" rIns="0" bIns="0" rtlCol="0" anchor="ctr">
          <a:noAutofit/>
        </a:bodyPr>
        <a:lstStyle>
          <a:lvl1pPr marL="0" indent="0" algn="l" defTabSz="914400" rtl="0" eaLnBrk="1" latinLnBrk="0" hangingPunct="1">
            <a:lnSpc>
              <a:spcPct val="100000"/>
            </a:lnSpc>
            <a:spcBef>
              <a:spcPts val="0"/>
            </a:spcBef>
            <a:spcAft>
              <a:spcPts val="0"/>
            </a:spcAft>
            <a:buFont typeface="Arial" panose="020B0604020202020204" pitchFamily="34" charset="0"/>
            <a:buNone/>
            <a:defRPr kumimoji="0" lang="en-US" sz="4800" b="1" i="0" u="none" strike="noStrike" kern="1200" cap="none" spc="0" normalizeH="0" baseline="0">
              <a:ln>
                <a:noFill/>
              </a:ln>
              <a:solidFill>
                <a:schemeClr val="tx1"/>
              </a:solidFill>
              <a:effectLst/>
              <a:uLnTx/>
              <a:uFillTx/>
              <a:latin typeface="+mj-lt"/>
              <a:ea typeface="Inter" panose="02000503000000020004" pitchFamily="2" charset="0"/>
              <a:cs typeface="+mn-cs"/>
            </a:defRPr>
          </a:lvl1pPr>
          <a:lvl2pPr marL="0" indent="0" algn="l" defTabSz="914400" rtl="0" eaLnBrk="1" latinLnBrk="0" hangingPunct="1">
            <a:lnSpc>
              <a:spcPct val="100000"/>
            </a:lnSpc>
            <a:spcBef>
              <a:spcPts val="600"/>
            </a:spcBef>
            <a:spcAft>
              <a:spcPts val="400"/>
            </a:spcAft>
            <a:buFontTx/>
            <a:buNone/>
            <a:defRPr lang="en-US" sz="2400" b="0" kern="1200">
              <a:solidFill>
                <a:schemeClr val="tx2"/>
              </a:solidFill>
              <a:latin typeface="+mn-lt"/>
              <a:ea typeface="+mn-ea"/>
              <a:cs typeface="+mn-cs"/>
            </a:defRPr>
          </a:lvl2pPr>
          <a:lvl3pPr marL="0" indent="0" algn="l" defTabSz="914400" rtl="0" eaLnBrk="1" latinLnBrk="0" hangingPunct="1">
            <a:lnSpc>
              <a:spcPct val="100000"/>
            </a:lnSpc>
            <a:spcBef>
              <a:spcPts val="1200"/>
            </a:spcBef>
            <a:spcAft>
              <a:spcPts val="0"/>
            </a:spcAft>
            <a:buFont typeface="Arial" panose="020B0604020202020204" pitchFamily="34" charset="0"/>
            <a:buNone/>
            <a:defRPr lang="en-US" sz="1800" b="1" kern="1200">
              <a:solidFill>
                <a:schemeClr val="bg1"/>
              </a:solidFill>
              <a:latin typeface="+mn-lt"/>
              <a:ea typeface="+mn-ea"/>
              <a:cs typeface="+mn-cs"/>
            </a:defRPr>
          </a:lvl3pPr>
          <a:lvl4pPr marL="284163" indent="-284163" algn="l" defTabSz="914400" rtl="0" eaLnBrk="1" latinLnBrk="0" hangingPunct="1">
            <a:lnSpc>
              <a:spcPct val="100000"/>
            </a:lnSpc>
            <a:spcBef>
              <a:spcPts val="300"/>
            </a:spcBef>
            <a:spcAft>
              <a:spcPts val="300"/>
            </a:spcAft>
            <a:buClr>
              <a:schemeClr val="accent1"/>
            </a:buClr>
            <a:buSzPct val="100000"/>
            <a:buFont typeface="Arial" panose="020B0604020202020204" pitchFamily="34" charset="0"/>
            <a:buChar char="▬"/>
            <a:defRPr lang="en-US" sz="1800" b="0" kern="1200" dirty="0" smtClean="0">
              <a:solidFill>
                <a:schemeClr val="tx1"/>
              </a:solidFill>
              <a:latin typeface="+mn-lt"/>
              <a:ea typeface="+mn-ea"/>
              <a:cs typeface="+mn-cs"/>
            </a:defRPr>
          </a:lvl4pPr>
          <a:lvl5pPr marL="171450" marR="0" indent="-171450" algn="l" defTabSz="914400" rtl="0" eaLnBrk="1" fontAlgn="auto" latinLnBrk="0" hangingPunct="1">
            <a:lnSpc>
              <a:spcPct val="100000"/>
            </a:lnSpc>
            <a:spcBef>
              <a:spcPts val="500"/>
            </a:spcBef>
            <a:spcAft>
              <a:spcPts val="600"/>
            </a:spcAft>
            <a:buClr>
              <a:schemeClr val="accent1"/>
            </a:buClr>
            <a:buSzPct val="70000"/>
            <a:buFont typeface="Inter" panose="02000503000000020004" pitchFamily="2" charset="0"/>
            <a:buNone/>
            <a:tabLst/>
            <a:defRPr lang="en-US" sz="1600" kern="1200" smtClean="0">
              <a:solidFill>
                <a:schemeClr val="bg1">
                  <a:lumMod val="65000"/>
                </a:schemeClr>
              </a:solidFill>
              <a:latin typeface="+mn-lt"/>
              <a:ea typeface="+mn-ea"/>
              <a:cs typeface="+mn-cs"/>
            </a:defRPr>
          </a:lvl5pPr>
          <a:lvl6pPr marL="0" indent="0" algn="l" defTabSz="914400" rtl="0" eaLnBrk="1" latinLnBrk="0" hangingPunct="1">
            <a:lnSpc>
              <a:spcPct val="100000"/>
            </a:lnSpc>
            <a:spcBef>
              <a:spcPts val="500"/>
            </a:spcBef>
            <a:spcAft>
              <a:spcPts val="600"/>
            </a:spcAft>
            <a:buClr>
              <a:schemeClr val="accent1"/>
            </a:buClr>
            <a:buSzPct val="70000"/>
            <a:buFont typeface="Inter" panose="02000503000000020004" pitchFamily="2" charset="0"/>
            <a:buNone/>
            <a:defRPr sz="5400" b="1" kern="1200">
              <a:solidFill>
                <a:schemeClr val="tx2"/>
              </a:solidFill>
              <a:latin typeface="+mj-lt"/>
              <a:ea typeface="+mn-ea"/>
              <a:cs typeface="+mn-cs"/>
            </a:defRPr>
          </a:lvl6pPr>
          <a:lvl7pPr marL="0" indent="0" algn="l" defTabSz="914400" rtl="0" eaLnBrk="1" latinLnBrk="0" hangingPunct="1">
            <a:lnSpc>
              <a:spcPct val="100000"/>
            </a:lnSpc>
            <a:spcBef>
              <a:spcPts val="500"/>
            </a:spcBef>
            <a:spcAft>
              <a:spcPts val="600"/>
            </a:spcAft>
            <a:buFont typeface="Arial" panose="020B0604020202020204" pitchFamily="34" charset="0"/>
            <a:buNone/>
            <a:defRPr sz="5400" b="1" kern="1200">
              <a:solidFill>
                <a:schemeClr val="accent1"/>
              </a:solidFill>
              <a:latin typeface="+mj-lt"/>
              <a:ea typeface="+mn-ea"/>
              <a:cs typeface="+mn-cs"/>
            </a:defRPr>
          </a:lvl7pPr>
          <a:lvl8pPr marL="0" indent="0" algn="l" defTabSz="914400" rtl="0" eaLnBrk="1" latinLnBrk="0" hangingPunct="1">
            <a:lnSpc>
              <a:spcPct val="90000"/>
            </a:lnSpc>
            <a:spcBef>
              <a:spcPts val="500"/>
            </a:spcBef>
            <a:buFont typeface="Arial" panose="020B0604020202020204" pitchFamily="34" charset="0"/>
            <a:buNone/>
            <a:defRPr sz="1400" kern="1200">
              <a:solidFill>
                <a:schemeClr val="bg1">
                  <a:lumMod val="50000"/>
                </a:schemeClr>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ctr"/>
          <a:fld id="{C1014B3A-EAE1-4328-97B2-D3BFA423ACD3}" type="TxLink">
            <a:rPr kumimoji="0" lang="en-US" sz="2800" b="1" i="0" u="none" strike="noStrike" kern="1200" cap="none" spc="0" normalizeH="0" baseline="0">
              <a:ln>
                <a:noFill/>
              </a:ln>
              <a:solidFill>
                <a:schemeClr val="bg1"/>
              </a:solidFill>
              <a:effectLst/>
              <a:uLnTx/>
              <a:uFillTx/>
              <a:latin typeface="Amasis MT Pro" panose="02040504050005020304" pitchFamily="18" charset="0"/>
              <a:ea typeface="Inter" panose="02000503000000020004" pitchFamily="2" charset="0"/>
              <a:cs typeface="+mn-cs"/>
            </a:rPr>
            <a:pPr algn="ctr"/>
            <a:t> $-   </a:t>
          </a:fld>
          <a:endParaRPr lang="en-US" sz="4800" b="1">
            <a:solidFill>
              <a:schemeClr val="bg1"/>
            </a:solidFill>
            <a:latin typeface="Amasis MT Pro" panose="02040504050005020304" pitchFamily="18" charset="0"/>
          </a:endParaRPr>
        </a:p>
      </xdr:txBody>
    </xdr:sp>
    <xdr:clientData/>
  </xdr:twoCellAnchor>
  <xdr:twoCellAnchor>
    <xdr:from>
      <xdr:col>24</xdr:col>
      <xdr:colOff>158776</xdr:colOff>
      <xdr:row>13</xdr:row>
      <xdr:rowOff>125838</xdr:rowOff>
    </xdr:from>
    <xdr:to>
      <xdr:col>27</xdr:col>
      <xdr:colOff>489857</xdr:colOff>
      <xdr:row>18</xdr:row>
      <xdr:rowOff>90837</xdr:rowOff>
    </xdr:to>
    <xdr:sp macro="" textlink="'Logic (Backend)'!D62">
      <xdr:nvSpPr>
        <xdr:cNvPr id="171" name="Text Placeholder 229">
          <a:extLst>
            <a:ext uri="{FF2B5EF4-FFF2-40B4-BE49-F238E27FC236}">
              <a16:creationId xmlns:a16="http://schemas.microsoft.com/office/drawing/2014/main" id="{00000000-0008-0000-0100-0000AB000000}"/>
            </a:ext>
          </a:extLst>
        </xdr:cNvPr>
        <xdr:cNvSpPr>
          <a:spLocks noGrp="1"/>
        </xdr:cNvSpPr>
      </xdr:nvSpPr>
      <xdr:spPr>
        <a:xfrm>
          <a:off x="14854490" y="2602338"/>
          <a:ext cx="2168046" cy="917499"/>
        </a:xfrm>
        <a:prstGeom prst="rect">
          <a:avLst/>
        </a:prstGeom>
        <a:noFill/>
      </xdr:spPr>
      <xdr:txBody>
        <a:bodyPr wrap="square" lIns="0" tIns="0" rIns="0" bIns="0" rtlCol="0" anchor="ctr">
          <a:noAutofit/>
        </a:bodyPr>
        <a:lstStyle>
          <a:lvl1pPr marL="0" indent="0" algn="l" defTabSz="914400" rtl="0" eaLnBrk="1" latinLnBrk="0" hangingPunct="1">
            <a:lnSpc>
              <a:spcPct val="100000"/>
            </a:lnSpc>
            <a:spcBef>
              <a:spcPts val="0"/>
            </a:spcBef>
            <a:spcAft>
              <a:spcPts val="0"/>
            </a:spcAft>
            <a:buFont typeface="Arial" panose="020B0604020202020204" pitchFamily="34" charset="0"/>
            <a:buNone/>
            <a:defRPr kumimoji="0" lang="en-US" sz="4800" b="1" i="0" u="none" strike="noStrike" kern="1200" cap="none" spc="0" normalizeH="0" baseline="0">
              <a:ln>
                <a:noFill/>
              </a:ln>
              <a:solidFill>
                <a:schemeClr val="tx1"/>
              </a:solidFill>
              <a:effectLst/>
              <a:uLnTx/>
              <a:uFillTx/>
              <a:latin typeface="+mj-lt"/>
              <a:ea typeface="Inter" panose="02000503000000020004" pitchFamily="2" charset="0"/>
              <a:cs typeface="+mn-cs"/>
            </a:defRPr>
          </a:lvl1pPr>
          <a:lvl2pPr marL="0" indent="0" algn="l" defTabSz="914400" rtl="0" eaLnBrk="1" latinLnBrk="0" hangingPunct="1">
            <a:lnSpc>
              <a:spcPct val="100000"/>
            </a:lnSpc>
            <a:spcBef>
              <a:spcPts val="600"/>
            </a:spcBef>
            <a:spcAft>
              <a:spcPts val="400"/>
            </a:spcAft>
            <a:buFontTx/>
            <a:buNone/>
            <a:defRPr lang="en-US" sz="2400" b="0" kern="1200">
              <a:solidFill>
                <a:schemeClr val="tx2"/>
              </a:solidFill>
              <a:latin typeface="+mn-lt"/>
              <a:ea typeface="+mn-ea"/>
              <a:cs typeface="+mn-cs"/>
            </a:defRPr>
          </a:lvl2pPr>
          <a:lvl3pPr marL="0" indent="0" algn="l" defTabSz="914400" rtl="0" eaLnBrk="1" latinLnBrk="0" hangingPunct="1">
            <a:lnSpc>
              <a:spcPct val="100000"/>
            </a:lnSpc>
            <a:spcBef>
              <a:spcPts val="1200"/>
            </a:spcBef>
            <a:spcAft>
              <a:spcPts val="0"/>
            </a:spcAft>
            <a:buFont typeface="Arial" panose="020B0604020202020204" pitchFamily="34" charset="0"/>
            <a:buNone/>
            <a:defRPr lang="en-US" sz="1800" b="1" kern="1200">
              <a:solidFill>
                <a:schemeClr val="bg1"/>
              </a:solidFill>
              <a:latin typeface="+mn-lt"/>
              <a:ea typeface="+mn-ea"/>
              <a:cs typeface="+mn-cs"/>
            </a:defRPr>
          </a:lvl3pPr>
          <a:lvl4pPr marL="284163" indent="-284163" algn="l" defTabSz="914400" rtl="0" eaLnBrk="1" latinLnBrk="0" hangingPunct="1">
            <a:lnSpc>
              <a:spcPct val="100000"/>
            </a:lnSpc>
            <a:spcBef>
              <a:spcPts val="300"/>
            </a:spcBef>
            <a:spcAft>
              <a:spcPts val="300"/>
            </a:spcAft>
            <a:buClr>
              <a:schemeClr val="accent1"/>
            </a:buClr>
            <a:buSzPct val="100000"/>
            <a:buFont typeface="Arial" panose="020B0604020202020204" pitchFamily="34" charset="0"/>
            <a:buChar char="▬"/>
            <a:defRPr lang="en-US" sz="1800" b="0" kern="1200" dirty="0" smtClean="0">
              <a:solidFill>
                <a:schemeClr val="tx1"/>
              </a:solidFill>
              <a:latin typeface="+mn-lt"/>
              <a:ea typeface="+mn-ea"/>
              <a:cs typeface="+mn-cs"/>
            </a:defRPr>
          </a:lvl4pPr>
          <a:lvl5pPr marL="171450" marR="0" indent="-171450" algn="l" defTabSz="914400" rtl="0" eaLnBrk="1" fontAlgn="auto" latinLnBrk="0" hangingPunct="1">
            <a:lnSpc>
              <a:spcPct val="100000"/>
            </a:lnSpc>
            <a:spcBef>
              <a:spcPts val="500"/>
            </a:spcBef>
            <a:spcAft>
              <a:spcPts val="600"/>
            </a:spcAft>
            <a:buClr>
              <a:schemeClr val="accent1"/>
            </a:buClr>
            <a:buSzPct val="70000"/>
            <a:buFont typeface="Inter" panose="02000503000000020004" pitchFamily="2" charset="0"/>
            <a:buNone/>
            <a:tabLst/>
            <a:defRPr lang="en-US" sz="1600" kern="1200" smtClean="0">
              <a:solidFill>
                <a:schemeClr val="bg1">
                  <a:lumMod val="65000"/>
                </a:schemeClr>
              </a:solidFill>
              <a:latin typeface="+mn-lt"/>
              <a:ea typeface="+mn-ea"/>
              <a:cs typeface="+mn-cs"/>
            </a:defRPr>
          </a:lvl5pPr>
          <a:lvl6pPr marL="0" indent="0" algn="l" defTabSz="914400" rtl="0" eaLnBrk="1" latinLnBrk="0" hangingPunct="1">
            <a:lnSpc>
              <a:spcPct val="100000"/>
            </a:lnSpc>
            <a:spcBef>
              <a:spcPts val="500"/>
            </a:spcBef>
            <a:spcAft>
              <a:spcPts val="600"/>
            </a:spcAft>
            <a:buClr>
              <a:schemeClr val="accent1"/>
            </a:buClr>
            <a:buSzPct val="70000"/>
            <a:buFont typeface="Inter" panose="02000503000000020004" pitchFamily="2" charset="0"/>
            <a:buNone/>
            <a:defRPr sz="5400" b="1" kern="1200">
              <a:solidFill>
                <a:schemeClr val="tx2"/>
              </a:solidFill>
              <a:latin typeface="+mj-lt"/>
              <a:ea typeface="+mn-ea"/>
              <a:cs typeface="+mn-cs"/>
            </a:defRPr>
          </a:lvl6pPr>
          <a:lvl7pPr marL="0" indent="0" algn="l" defTabSz="914400" rtl="0" eaLnBrk="1" latinLnBrk="0" hangingPunct="1">
            <a:lnSpc>
              <a:spcPct val="100000"/>
            </a:lnSpc>
            <a:spcBef>
              <a:spcPts val="500"/>
            </a:spcBef>
            <a:spcAft>
              <a:spcPts val="600"/>
            </a:spcAft>
            <a:buFont typeface="Arial" panose="020B0604020202020204" pitchFamily="34" charset="0"/>
            <a:buNone/>
            <a:defRPr sz="5400" b="1" kern="1200">
              <a:solidFill>
                <a:schemeClr val="accent1"/>
              </a:solidFill>
              <a:latin typeface="+mj-lt"/>
              <a:ea typeface="+mn-ea"/>
              <a:cs typeface="+mn-cs"/>
            </a:defRPr>
          </a:lvl7pPr>
          <a:lvl8pPr marL="0" indent="0" algn="l" defTabSz="914400" rtl="0" eaLnBrk="1" latinLnBrk="0" hangingPunct="1">
            <a:lnSpc>
              <a:spcPct val="90000"/>
            </a:lnSpc>
            <a:spcBef>
              <a:spcPts val="500"/>
            </a:spcBef>
            <a:buFont typeface="Arial" panose="020B0604020202020204" pitchFamily="34" charset="0"/>
            <a:buNone/>
            <a:defRPr sz="1400" kern="1200">
              <a:solidFill>
                <a:schemeClr val="bg1">
                  <a:lumMod val="50000"/>
                </a:schemeClr>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gn="ctr" defTabSz="914400" rtl="0" eaLnBrk="1" latinLnBrk="0" hangingPunct="1">
            <a:lnSpc>
              <a:spcPct val="100000"/>
            </a:lnSpc>
            <a:spcBef>
              <a:spcPts val="0"/>
            </a:spcBef>
            <a:spcAft>
              <a:spcPts val="0"/>
            </a:spcAft>
            <a:buFont typeface="Arial" panose="020B0604020202020204" pitchFamily="34" charset="0"/>
            <a:buNone/>
          </a:pPr>
          <a:fld id="{9DFD8A17-4049-4C53-BB6E-DDEF50128E32}" type="TxLink">
            <a:rPr kumimoji="0" lang="en-US" sz="2800" b="1" i="0" u="none" strike="noStrike" kern="1200" cap="none" spc="0" normalizeH="0" baseline="0">
              <a:ln>
                <a:noFill/>
              </a:ln>
              <a:solidFill>
                <a:schemeClr val="bg1"/>
              </a:solidFill>
              <a:effectLst/>
              <a:uLnTx/>
              <a:uFillTx/>
              <a:latin typeface="Amasis MT Pro" panose="02040504050005020304" pitchFamily="18" charset="0"/>
              <a:ea typeface="Inter" panose="02000503000000020004" pitchFamily="2" charset="0"/>
              <a:cs typeface="+mn-cs"/>
            </a:rPr>
            <a:pPr marL="0" indent="0" algn="ctr" defTabSz="914400" rtl="0" eaLnBrk="1" latinLnBrk="0" hangingPunct="1">
              <a:lnSpc>
                <a:spcPct val="100000"/>
              </a:lnSpc>
              <a:spcBef>
                <a:spcPts val="0"/>
              </a:spcBef>
              <a:spcAft>
                <a:spcPts val="0"/>
              </a:spcAft>
              <a:buFont typeface="Arial" panose="020B0604020202020204" pitchFamily="34" charset="0"/>
              <a:buNone/>
            </a:pPr>
            <a:t> $-   </a:t>
          </a:fld>
          <a:endParaRPr kumimoji="0" lang="en-US" sz="2800" b="1" i="0" u="none" strike="noStrike" kern="1200" cap="none" spc="0" normalizeH="0" baseline="0" dirty="0">
            <a:ln>
              <a:noFill/>
            </a:ln>
            <a:solidFill>
              <a:schemeClr val="bg1"/>
            </a:solidFill>
            <a:effectLst/>
            <a:uLnTx/>
            <a:uFillTx/>
            <a:latin typeface="Amasis MT Pro" panose="02040504050005020304" pitchFamily="18" charset="0"/>
            <a:ea typeface="Inter" panose="02000503000000020004" pitchFamily="2" charset="0"/>
            <a:cs typeface="+mn-cs"/>
          </a:endParaRPr>
        </a:p>
      </xdr:txBody>
    </xdr:sp>
    <xdr:clientData/>
  </xdr:twoCellAnchor>
  <xdr:twoCellAnchor>
    <xdr:from>
      <xdr:col>24</xdr:col>
      <xdr:colOff>564137</xdr:colOff>
      <xdr:row>8</xdr:row>
      <xdr:rowOff>57681</xdr:rowOff>
    </xdr:from>
    <xdr:to>
      <xdr:col>30</xdr:col>
      <xdr:colOff>177696</xdr:colOff>
      <xdr:row>13</xdr:row>
      <xdr:rowOff>26350</xdr:rowOff>
    </xdr:to>
    <xdr:sp macro="" textlink="'Logic (Backend)'!D63">
      <xdr:nvSpPr>
        <xdr:cNvPr id="172" name="Text Placeholder 229">
          <a:extLst>
            <a:ext uri="{FF2B5EF4-FFF2-40B4-BE49-F238E27FC236}">
              <a16:creationId xmlns:a16="http://schemas.microsoft.com/office/drawing/2014/main" id="{00000000-0008-0000-0100-0000AC000000}"/>
            </a:ext>
          </a:extLst>
        </xdr:cNvPr>
        <xdr:cNvSpPr>
          <a:spLocks noGrp="1"/>
        </xdr:cNvSpPr>
      </xdr:nvSpPr>
      <xdr:spPr>
        <a:xfrm>
          <a:off x="15259851" y="1581681"/>
          <a:ext cx="3287488" cy="921169"/>
        </a:xfrm>
        <a:prstGeom prst="rect">
          <a:avLst/>
        </a:prstGeom>
        <a:noFill/>
      </xdr:spPr>
      <xdr:txBody>
        <a:bodyPr wrap="square" lIns="0" tIns="0" rIns="0" bIns="0" rtlCol="0" anchor="ctr">
          <a:noAutofit/>
        </a:bodyPr>
        <a:lstStyle>
          <a:lvl1pPr marL="0" indent="0" algn="l" defTabSz="914400" rtl="0" eaLnBrk="1" latinLnBrk="0" hangingPunct="1">
            <a:lnSpc>
              <a:spcPct val="100000"/>
            </a:lnSpc>
            <a:spcBef>
              <a:spcPts val="0"/>
            </a:spcBef>
            <a:spcAft>
              <a:spcPts val="0"/>
            </a:spcAft>
            <a:buFont typeface="Arial" panose="020B0604020202020204" pitchFamily="34" charset="0"/>
            <a:buNone/>
            <a:defRPr kumimoji="0" lang="en-US" sz="4800" b="1" i="0" u="none" strike="noStrike" kern="1200" cap="none" spc="0" normalizeH="0" baseline="0">
              <a:ln>
                <a:noFill/>
              </a:ln>
              <a:solidFill>
                <a:schemeClr val="tx1"/>
              </a:solidFill>
              <a:effectLst/>
              <a:uLnTx/>
              <a:uFillTx/>
              <a:latin typeface="+mj-lt"/>
              <a:ea typeface="Inter" panose="02000503000000020004" pitchFamily="2" charset="0"/>
              <a:cs typeface="+mn-cs"/>
            </a:defRPr>
          </a:lvl1pPr>
          <a:lvl2pPr marL="0" indent="0" algn="l" defTabSz="914400" rtl="0" eaLnBrk="1" latinLnBrk="0" hangingPunct="1">
            <a:lnSpc>
              <a:spcPct val="100000"/>
            </a:lnSpc>
            <a:spcBef>
              <a:spcPts val="600"/>
            </a:spcBef>
            <a:spcAft>
              <a:spcPts val="400"/>
            </a:spcAft>
            <a:buFontTx/>
            <a:buNone/>
            <a:defRPr lang="en-US" sz="2400" b="0" kern="1200">
              <a:solidFill>
                <a:schemeClr val="tx2"/>
              </a:solidFill>
              <a:latin typeface="+mn-lt"/>
              <a:ea typeface="+mn-ea"/>
              <a:cs typeface="+mn-cs"/>
            </a:defRPr>
          </a:lvl2pPr>
          <a:lvl3pPr marL="0" indent="0" algn="l" defTabSz="914400" rtl="0" eaLnBrk="1" latinLnBrk="0" hangingPunct="1">
            <a:lnSpc>
              <a:spcPct val="100000"/>
            </a:lnSpc>
            <a:spcBef>
              <a:spcPts val="1200"/>
            </a:spcBef>
            <a:spcAft>
              <a:spcPts val="0"/>
            </a:spcAft>
            <a:buFont typeface="Arial" panose="020B0604020202020204" pitchFamily="34" charset="0"/>
            <a:buNone/>
            <a:defRPr lang="en-US" sz="1800" b="1" kern="1200">
              <a:solidFill>
                <a:schemeClr val="bg1"/>
              </a:solidFill>
              <a:latin typeface="+mn-lt"/>
              <a:ea typeface="+mn-ea"/>
              <a:cs typeface="+mn-cs"/>
            </a:defRPr>
          </a:lvl3pPr>
          <a:lvl4pPr marL="284163" indent="-284163" algn="l" defTabSz="914400" rtl="0" eaLnBrk="1" latinLnBrk="0" hangingPunct="1">
            <a:lnSpc>
              <a:spcPct val="100000"/>
            </a:lnSpc>
            <a:spcBef>
              <a:spcPts val="300"/>
            </a:spcBef>
            <a:spcAft>
              <a:spcPts val="300"/>
            </a:spcAft>
            <a:buClr>
              <a:schemeClr val="accent1"/>
            </a:buClr>
            <a:buSzPct val="100000"/>
            <a:buFont typeface="Arial" panose="020B0604020202020204" pitchFamily="34" charset="0"/>
            <a:buChar char="▬"/>
            <a:defRPr lang="en-US" sz="1800" b="0" kern="1200" dirty="0" smtClean="0">
              <a:solidFill>
                <a:schemeClr val="tx1"/>
              </a:solidFill>
              <a:latin typeface="+mn-lt"/>
              <a:ea typeface="+mn-ea"/>
              <a:cs typeface="+mn-cs"/>
            </a:defRPr>
          </a:lvl4pPr>
          <a:lvl5pPr marL="171450" marR="0" indent="-171450" algn="l" defTabSz="914400" rtl="0" eaLnBrk="1" fontAlgn="auto" latinLnBrk="0" hangingPunct="1">
            <a:lnSpc>
              <a:spcPct val="100000"/>
            </a:lnSpc>
            <a:spcBef>
              <a:spcPts val="500"/>
            </a:spcBef>
            <a:spcAft>
              <a:spcPts val="600"/>
            </a:spcAft>
            <a:buClr>
              <a:schemeClr val="accent1"/>
            </a:buClr>
            <a:buSzPct val="70000"/>
            <a:buFont typeface="Inter" panose="02000503000000020004" pitchFamily="2" charset="0"/>
            <a:buNone/>
            <a:tabLst/>
            <a:defRPr lang="en-US" sz="1600" kern="1200" smtClean="0">
              <a:solidFill>
                <a:schemeClr val="bg1">
                  <a:lumMod val="65000"/>
                </a:schemeClr>
              </a:solidFill>
              <a:latin typeface="+mn-lt"/>
              <a:ea typeface="+mn-ea"/>
              <a:cs typeface="+mn-cs"/>
            </a:defRPr>
          </a:lvl5pPr>
          <a:lvl6pPr marL="0" indent="0" algn="l" defTabSz="914400" rtl="0" eaLnBrk="1" latinLnBrk="0" hangingPunct="1">
            <a:lnSpc>
              <a:spcPct val="100000"/>
            </a:lnSpc>
            <a:spcBef>
              <a:spcPts val="500"/>
            </a:spcBef>
            <a:spcAft>
              <a:spcPts val="600"/>
            </a:spcAft>
            <a:buClr>
              <a:schemeClr val="accent1"/>
            </a:buClr>
            <a:buSzPct val="70000"/>
            <a:buFont typeface="Inter" panose="02000503000000020004" pitchFamily="2" charset="0"/>
            <a:buNone/>
            <a:defRPr sz="5400" b="1" kern="1200">
              <a:solidFill>
                <a:schemeClr val="tx2"/>
              </a:solidFill>
              <a:latin typeface="+mj-lt"/>
              <a:ea typeface="+mn-ea"/>
              <a:cs typeface="+mn-cs"/>
            </a:defRPr>
          </a:lvl6pPr>
          <a:lvl7pPr marL="0" indent="0" algn="l" defTabSz="914400" rtl="0" eaLnBrk="1" latinLnBrk="0" hangingPunct="1">
            <a:lnSpc>
              <a:spcPct val="100000"/>
            </a:lnSpc>
            <a:spcBef>
              <a:spcPts val="500"/>
            </a:spcBef>
            <a:spcAft>
              <a:spcPts val="600"/>
            </a:spcAft>
            <a:buFont typeface="Arial" panose="020B0604020202020204" pitchFamily="34" charset="0"/>
            <a:buNone/>
            <a:defRPr sz="5400" b="1" kern="1200">
              <a:solidFill>
                <a:schemeClr val="accent1"/>
              </a:solidFill>
              <a:latin typeface="+mj-lt"/>
              <a:ea typeface="+mn-ea"/>
              <a:cs typeface="+mn-cs"/>
            </a:defRPr>
          </a:lvl7pPr>
          <a:lvl8pPr marL="0" indent="0" algn="l" defTabSz="914400" rtl="0" eaLnBrk="1" latinLnBrk="0" hangingPunct="1">
            <a:lnSpc>
              <a:spcPct val="90000"/>
            </a:lnSpc>
            <a:spcBef>
              <a:spcPts val="500"/>
            </a:spcBef>
            <a:buFont typeface="Arial" panose="020B0604020202020204" pitchFamily="34" charset="0"/>
            <a:buNone/>
            <a:defRPr sz="1400" kern="1200">
              <a:solidFill>
                <a:schemeClr val="bg1">
                  <a:lumMod val="50000"/>
                </a:schemeClr>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gn="ctr" defTabSz="914400" rtl="0" eaLnBrk="1" latinLnBrk="0" hangingPunct="1">
            <a:lnSpc>
              <a:spcPct val="100000"/>
            </a:lnSpc>
            <a:spcBef>
              <a:spcPts val="0"/>
            </a:spcBef>
            <a:spcAft>
              <a:spcPts val="0"/>
            </a:spcAft>
            <a:buFont typeface="Arial" panose="020B0604020202020204" pitchFamily="34" charset="0"/>
            <a:buNone/>
          </a:pPr>
          <a:fld id="{60E425EC-E08A-41DC-8521-24053F162093}" type="TxLink">
            <a:rPr kumimoji="0" lang="en-US" sz="3200" b="1" i="0" u="none" strike="noStrike" kern="1200" cap="none" spc="0" normalizeH="0" baseline="0">
              <a:ln>
                <a:noFill/>
              </a:ln>
              <a:solidFill>
                <a:schemeClr val="bg1"/>
              </a:solidFill>
              <a:effectLst/>
              <a:uLnTx/>
              <a:uFillTx/>
              <a:latin typeface="Amasis MT Pro Black" panose="02040A04050005020304" pitchFamily="18" charset="0"/>
              <a:ea typeface="Inter" panose="02000503000000020004" pitchFamily="2" charset="0"/>
              <a:cs typeface="+mn-cs"/>
            </a:rPr>
            <a:pPr marL="0" indent="0" algn="ctr" defTabSz="914400" rtl="0" eaLnBrk="1" latinLnBrk="0" hangingPunct="1">
              <a:lnSpc>
                <a:spcPct val="100000"/>
              </a:lnSpc>
              <a:spcBef>
                <a:spcPts val="0"/>
              </a:spcBef>
              <a:spcAft>
                <a:spcPts val="0"/>
              </a:spcAft>
              <a:buFont typeface="Arial" panose="020B0604020202020204" pitchFamily="34" charset="0"/>
              <a:buNone/>
            </a:pPr>
            <a:t> $-   </a:t>
          </a:fld>
          <a:endParaRPr kumimoji="0" lang="en-US" sz="3200" b="1" i="0" u="none" strike="noStrike" kern="1200" cap="none" spc="0" normalizeH="0" baseline="0" dirty="0">
            <a:ln>
              <a:noFill/>
            </a:ln>
            <a:solidFill>
              <a:schemeClr val="bg1"/>
            </a:solidFill>
            <a:effectLst/>
            <a:uLnTx/>
            <a:uFillTx/>
            <a:latin typeface="Amasis MT Pro Black" panose="02040A04050005020304" pitchFamily="18" charset="0"/>
            <a:ea typeface="Inter" panose="02000503000000020004" pitchFamily="2" charset="0"/>
            <a:cs typeface="+mn-cs"/>
          </a:endParaRPr>
        </a:p>
      </xdr:txBody>
    </xdr:sp>
    <xdr:clientData/>
  </xdr:twoCellAnchor>
  <xdr:twoCellAnchor>
    <xdr:from>
      <xdr:col>29</xdr:col>
      <xdr:colOff>68035</xdr:colOff>
      <xdr:row>20</xdr:row>
      <xdr:rowOff>244929</xdr:rowOff>
    </xdr:from>
    <xdr:to>
      <xdr:col>30</xdr:col>
      <xdr:colOff>503463</xdr:colOff>
      <xdr:row>22</xdr:row>
      <xdr:rowOff>176893</xdr:rowOff>
    </xdr:to>
    <xdr:sp macro="" textlink="">
      <xdr:nvSpPr>
        <xdr:cNvPr id="3" name="Arrow: Left 2">
          <a:extLst>
            <a:ext uri="{FF2B5EF4-FFF2-40B4-BE49-F238E27FC236}">
              <a16:creationId xmlns:a16="http://schemas.microsoft.com/office/drawing/2014/main" id="{A5AF48CA-299D-90E3-3E8B-106667D588AE}"/>
            </a:ext>
          </a:extLst>
        </xdr:cNvPr>
        <xdr:cNvSpPr/>
      </xdr:nvSpPr>
      <xdr:spPr>
        <a:xfrm>
          <a:off x="17825356" y="4082143"/>
          <a:ext cx="1047750" cy="517071"/>
        </a:xfrm>
        <a:prstGeom prst="leftArrow">
          <a:avLst/>
        </a:prstGeom>
        <a:solidFill>
          <a:srgbClr val="FFA124"/>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SG" sz="1100"/>
        </a:p>
      </xdr:txBody>
    </xdr:sp>
    <xdr:clientData/>
  </xdr:twoCellAnchor>
  <xdr:twoCellAnchor>
    <xdr:from>
      <xdr:col>29</xdr:col>
      <xdr:colOff>70756</xdr:colOff>
      <xdr:row>34</xdr:row>
      <xdr:rowOff>111578</xdr:rowOff>
    </xdr:from>
    <xdr:to>
      <xdr:col>30</xdr:col>
      <xdr:colOff>506184</xdr:colOff>
      <xdr:row>36</xdr:row>
      <xdr:rowOff>247649</xdr:rowOff>
    </xdr:to>
    <xdr:sp macro="" textlink="">
      <xdr:nvSpPr>
        <xdr:cNvPr id="4" name="Arrow: Left 3">
          <a:extLst>
            <a:ext uri="{FF2B5EF4-FFF2-40B4-BE49-F238E27FC236}">
              <a16:creationId xmlns:a16="http://schemas.microsoft.com/office/drawing/2014/main" id="{E8470037-BAE1-4BCC-B819-8CA823CA7A2E}"/>
            </a:ext>
          </a:extLst>
        </xdr:cNvPr>
        <xdr:cNvSpPr/>
      </xdr:nvSpPr>
      <xdr:spPr>
        <a:xfrm>
          <a:off x="17828077" y="6833507"/>
          <a:ext cx="1047750" cy="517071"/>
        </a:xfrm>
        <a:prstGeom prst="leftArrow">
          <a:avLst/>
        </a:prstGeom>
        <a:solidFill>
          <a:srgbClr val="FFA124"/>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SG" sz="1100"/>
        </a:p>
      </xdr:txBody>
    </xdr:sp>
    <xdr:clientData/>
  </xdr:twoCellAnchor>
  <xdr:twoCellAnchor>
    <xdr:from>
      <xdr:col>29</xdr:col>
      <xdr:colOff>59870</xdr:colOff>
      <xdr:row>47</xdr:row>
      <xdr:rowOff>59871</xdr:rowOff>
    </xdr:from>
    <xdr:to>
      <xdr:col>30</xdr:col>
      <xdr:colOff>495298</xdr:colOff>
      <xdr:row>50</xdr:row>
      <xdr:rowOff>5442</xdr:rowOff>
    </xdr:to>
    <xdr:sp macro="" textlink="">
      <xdr:nvSpPr>
        <xdr:cNvPr id="9" name="Arrow: Left 8">
          <a:extLst>
            <a:ext uri="{FF2B5EF4-FFF2-40B4-BE49-F238E27FC236}">
              <a16:creationId xmlns:a16="http://schemas.microsoft.com/office/drawing/2014/main" id="{798B4EE1-26A4-4562-9564-DC95F7EA27EB}"/>
            </a:ext>
          </a:extLst>
        </xdr:cNvPr>
        <xdr:cNvSpPr/>
      </xdr:nvSpPr>
      <xdr:spPr>
        <a:xfrm>
          <a:off x="17817191" y="9353550"/>
          <a:ext cx="1047750" cy="517071"/>
        </a:xfrm>
        <a:prstGeom prst="leftArrow">
          <a:avLst/>
        </a:prstGeom>
        <a:solidFill>
          <a:srgbClr val="FFA124"/>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SG" sz="1100"/>
        </a:p>
      </xdr:txBody>
    </xdr:sp>
    <xdr:clientData/>
  </xdr:twoCellAnchor>
  <xdr:twoCellAnchor>
    <xdr:from>
      <xdr:col>29</xdr:col>
      <xdr:colOff>62591</xdr:colOff>
      <xdr:row>60</xdr:row>
      <xdr:rowOff>130628</xdr:rowOff>
    </xdr:from>
    <xdr:to>
      <xdr:col>30</xdr:col>
      <xdr:colOff>498019</xdr:colOff>
      <xdr:row>63</xdr:row>
      <xdr:rowOff>89807</xdr:rowOff>
    </xdr:to>
    <xdr:sp macro="" textlink="">
      <xdr:nvSpPr>
        <xdr:cNvPr id="14" name="Arrow: Left 13">
          <a:extLst>
            <a:ext uri="{FF2B5EF4-FFF2-40B4-BE49-F238E27FC236}">
              <a16:creationId xmlns:a16="http://schemas.microsoft.com/office/drawing/2014/main" id="{3BB40EEC-570B-4570-B54B-AC970A0BCC2B}"/>
            </a:ext>
          </a:extLst>
        </xdr:cNvPr>
        <xdr:cNvSpPr/>
      </xdr:nvSpPr>
      <xdr:spPr>
        <a:xfrm>
          <a:off x="17819912" y="11900807"/>
          <a:ext cx="1047750" cy="517071"/>
        </a:xfrm>
        <a:prstGeom prst="leftArrow">
          <a:avLst/>
        </a:prstGeom>
        <a:solidFill>
          <a:srgbClr val="FFA124"/>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SG" sz="1100"/>
        </a:p>
      </xdr:txBody>
    </xdr:sp>
    <xdr:clientData/>
  </xdr:twoCellAnchor>
  <xdr:twoCellAnchor>
    <xdr:from>
      <xdr:col>29</xdr:col>
      <xdr:colOff>62000</xdr:colOff>
      <xdr:row>74</xdr:row>
      <xdr:rowOff>139502</xdr:rowOff>
    </xdr:from>
    <xdr:to>
      <xdr:col>30</xdr:col>
      <xdr:colOff>497428</xdr:colOff>
      <xdr:row>77</xdr:row>
      <xdr:rowOff>90399</xdr:rowOff>
    </xdr:to>
    <xdr:sp macro="" textlink="">
      <xdr:nvSpPr>
        <xdr:cNvPr id="16" name="Arrow: Left 15">
          <a:extLst>
            <a:ext uri="{FF2B5EF4-FFF2-40B4-BE49-F238E27FC236}">
              <a16:creationId xmlns:a16="http://schemas.microsoft.com/office/drawing/2014/main" id="{86EEBBC3-9486-4DA2-B304-9C1F628546F1}"/>
            </a:ext>
          </a:extLst>
        </xdr:cNvPr>
        <xdr:cNvSpPr/>
      </xdr:nvSpPr>
      <xdr:spPr>
        <a:xfrm>
          <a:off x="17836478" y="14277915"/>
          <a:ext cx="1048341" cy="522397"/>
        </a:xfrm>
        <a:prstGeom prst="leftArrow">
          <a:avLst/>
        </a:prstGeom>
        <a:solidFill>
          <a:srgbClr val="FFA124"/>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SG" sz="1100"/>
        </a:p>
      </xdr:txBody>
    </xdr:sp>
    <xdr:clientData/>
  </xdr:twoCellAnchor>
  <xdr:twoCellAnchor>
    <xdr:from>
      <xdr:col>30</xdr:col>
      <xdr:colOff>230336</xdr:colOff>
      <xdr:row>19</xdr:row>
      <xdr:rowOff>81642</xdr:rowOff>
    </xdr:from>
    <xdr:to>
      <xdr:col>35</xdr:col>
      <xdr:colOff>363682</xdr:colOff>
      <xdr:row>24</xdr:row>
      <xdr:rowOff>95248</xdr:rowOff>
    </xdr:to>
    <xdr:sp macro="" textlink="">
      <xdr:nvSpPr>
        <xdr:cNvPr id="17" name="TextBox 16">
          <a:extLst>
            <a:ext uri="{FF2B5EF4-FFF2-40B4-BE49-F238E27FC236}">
              <a16:creationId xmlns:a16="http://schemas.microsoft.com/office/drawing/2014/main" id="{B8DBE84D-3105-40D4-B1C8-86D6BEB5FCF5}"/>
            </a:ext>
          </a:extLst>
        </xdr:cNvPr>
        <xdr:cNvSpPr txBox="1"/>
      </xdr:nvSpPr>
      <xdr:spPr>
        <a:xfrm>
          <a:off x="18414427" y="3701142"/>
          <a:ext cx="3164028" cy="1208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en-SG" sz="2400" b="1" i="0" u="none" strike="noStrike" kern="1200" cap="none" spc="0" normalizeH="0" baseline="0" dirty="0">
              <a:ln>
                <a:noFill/>
              </a:ln>
              <a:solidFill>
                <a:srgbClr val="002A91"/>
              </a:solidFill>
              <a:effectLst/>
              <a:uLnTx/>
              <a:uFillTx/>
              <a:latin typeface="+mj-lt"/>
              <a:ea typeface="Inter" panose="02000503000000020004" pitchFamily="2" charset="0"/>
              <a:cs typeface="+mn-cs"/>
            </a:rPr>
            <a:t>Insert actual claim amount here</a:t>
          </a:r>
        </a:p>
      </xdr:txBody>
    </xdr:sp>
    <xdr:clientData/>
  </xdr:twoCellAnchor>
  <xdr:twoCellAnchor>
    <xdr:from>
      <xdr:col>30</xdr:col>
      <xdr:colOff>233057</xdr:colOff>
      <xdr:row>32</xdr:row>
      <xdr:rowOff>140029</xdr:rowOff>
    </xdr:from>
    <xdr:to>
      <xdr:col>35</xdr:col>
      <xdr:colOff>390897</xdr:colOff>
      <xdr:row>38</xdr:row>
      <xdr:rowOff>112814</xdr:rowOff>
    </xdr:to>
    <xdr:sp macro="" textlink="">
      <xdr:nvSpPr>
        <xdr:cNvPr id="35" name="TextBox 34">
          <a:extLst>
            <a:ext uri="{FF2B5EF4-FFF2-40B4-BE49-F238E27FC236}">
              <a16:creationId xmlns:a16="http://schemas.microsoft.com/office/drawing/2014/main" id="{2C51D835-4850-49DB-86EE-B6D7CD36C1B0}"/>
            </a:ext>
          </a:extLst>
        </xdr:cNvPr>
        <xdr:cNvSpPr txBox="1"/>
      </xdr:nvSpPr>
      <xdr:spPr>
        <a:xfrm>
          <a:off x="18417148" y="6478484"/>
          <a:ext cx="3188522" cy="121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kumimoji="0" lang="en-SG" sz="2400" b="1" i="0" u="none" strike="noStrike" kern="1200" cap="none" spc="0" normalizeH="0" baseline="0">
              <a:ln>
                <a:noFill/>
              </a:ln>
              <a:solidFill>
                <a:srgbClr val="002A91"/>
              </a:solidFill>
              <a:effectLst/>
              <a:uLnTx/>
              <a:uFillTx/>
              <a:latin typeface="+mj-lt"/>
              <a:ea typeface="Inter" panose="02000503000000020004" pitchFamily="2" charset="0"/>
              <a:cs typeface="+mn-cs"/>
            </a:rPr>
            <a:t>Insert actual claim amount here</a:t>
          </a:r>
        </a:p>
      </xdr:txBody>
    </xdr:sp>
    <xdr:clientData/>
  </xdr:twoCellAnchor>
  <xdr:twoCellAnchor>
    <xdr:from>
      <xdr:col>30</xdr:col>
      <xdr:colOff>227366</xdr:colOff>
      <xdr:row>58</xdr:row>
      <xdr:rowOff>171448</xdr:rowOff>
    </xdr:from>
    <xdr:to>
      <xdr:col>35</xdr:col>
      <xdr:colOff>377289</xdr:colOff>
      <xdr:row>65</xdr:row>
      <xdr:rowOff>157841</xdr:rowOff>
    </xdr:to>
    <xdr:sp macro="" textlink="">
      <xdr:nvSpPr>
        <xdr:cNvPr id="77" name="TextBox 76">
          <a:extLst>
            <a:ext uri="{FF2B5EF4-FFF2-40B4-BE49-F238E27FC236}">
              <a16:creationId xmlns:a16="http://schemas.microsoft.com/office/drawing/2014/main" id="{00A7CFAD-646F-4DDC-8882-0E1CE066BAC3}"/>
            </a:ext>
          </a:extLst>
        </xdr:cNvPr>
        <xdr:cNvSpPr txBox="1"/>
      </xdr:nvSpPr>
      <xdr:spPr>
        <a:xfrm>
          <a:off x="18411457" y="11566812"/>
          <a:ext cx="3180605" cy="1215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kumimoji="0" lang="en-SG" sz="2400" b="1" i="0" u="none" strike="noStrike" kern="1200" cap="none" spc="0" normalizeH="0" baseline="0">
              <a:ln>
                <a:noFill/>
              </a:ln>
              <a:solidFill>
                <a:srgbClr val="002A91"/>
              </a:solidFill>
              <a:effectLst/>
              <a:uLnTx/>
              <a:uFillTx/>
              <a:latin typeface="+mj-lt"/>
              <a:ea typeface="Inter" panose="02000503000000020004" pitchFamily="2" charset="0"/>
              <a:cs typeface="+mn-cs"/>
            </a:rPr>
            <a:t>Insert actual claim amount here</a:t>
          </a:r>
        </a:p>
      </xdr:txBody>
    </xdr:sp>
    <xdr:clientData/>
  </xdr:twoCellAnchor>
  <xdr:twoCellAnchor>
    <xdr:from>
      <xdr:col>30</xdr:col>
      <xdr:colOff>185556</xdr:colOff>
      <xdr:row>73</xdr:row>
      <xdr:rowOff>10884</xdr:rowOff>
    </xdr:from>
    <xdr:to>
      <xdr:col>35</xdr:col>
      <xdr:colOff>430481</xdr:colOff>
      <xdr:row>79</xdr:row>
      <xdr:rowOff>78919</xdr:rowOff>
    </xdr:to>
    <xdr:sp macro="" textlink="">
      <xdr:nvSpPr>
        <xdr:cNvPr id="78" name="TextBox 77">
          <a:extLst>
            <a:ext uri="{FF2B5EF4-FFF2-40B4-BE49-F238E27FC236}">
              <a16:creationId xmlns:a16="http://schemas.microsoft.com/office/drawing/2014/main" id="{B031149E-51D0-4909-B82C-B8A3342859C4}"/>
            </a:ext>
          </a:extLst>
        </xdr:cNvPr>
        <xdr:cNvSpPr txBox="1"/>
      </xdr:nvSpPr>
      <xdr:spPr>
        <a:xfrm>
          <a:off x="18369647" y="13969339"/>
          <a:ext cx="3275607" cy="1211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kumimoji="0" lang="en-SG" sz="2400" b="1" i="0" u="none" strike="noStrike" kern="1200" cap="none" spc="0" normalizeH="0" baseline="0">
              <a:ln>
                <a:noFill/>
              </a:ln>
              <a:solidFill>
                <a:srgbClr val="002A91"/>
              </a:solidFill>
              <a:effectLst/>
              <a:uLnTx/>
              <a:uFillTx/>
              <a:latin typeface="+mj-lt"/>
              <a:ea typeface="Inter" panose="02000503000000020004" pitchFamily="2" charset="0"/>
              <a:cs typeface="+mn-cs"/>
            </a:rPr>
            <a:t>Insert actual claim amount here</a:t>
          </a:r>
        </a:p>
      </xdr:txBody>
    </xdr:sp>
    <xdr:clientData/>
  </xdr:twoCellAnchor>
  <xdr:twoCellAnchor>
    <xdr:from>
      <xdr:col>15</xdr:col>
      <xdr:colOff>0</xdr:colOff>
      <xdr:row>15</xdr:row>
      <xdr:rowOff>144063</xdr:rowOff>
    </xdr:from>
    <xdr:to>
      <xdr:col>22</xdr:col>
      <xdr:colOff>10062</xdr:colOff>
      <xdr:row>20</xdr:row>
      <xdr:rowOff>91328</xdr:rowOff>
    </xdr:to>
    <xdr:sp macro="" textlink="">
      <xdr:nvSpPr>
        <xdr:cNvPr id="79" name="Text Placeholder 229">
          <a:extLst>
            <a:ext uri="{FF2B5EF4-FFF2-40B4-BE49-F238E27FC236}">
              <a16:creationId xmlns:a16="http://schemas.microsoft.com/office/drawing/2014/main" id="{156E3B20-7595-47EA-9548-B94CE4EEAE8F}"/>
            </a:ext>
          </a:extLst>
        </xdr:cNvPr>
        <xdr:cNvSpPr>
          <a:spLocks noGrp="1"/>
        </xdr:cNvSpPr>
      </xdr:nvSpPr>
      <xdr:spPr>
        <a:xfrm>
          <a:off x="9150421" y="3033670"/>
          <a:ext cx="4280259" cy="931871"/>
        </a:xfrm>
        <a:prstGeom prst="rect">
          <a:avLst/>
        </a:prstGeom>
        <a:noFill/>
      </xdr:spPr>
      <xdr:txBody>
        <a:bodyPr wrap="square" lIns="0" tIns="0" rIns="0" bIns="0" rtlCol="0" anchor="ctr">
          <a:noAutofit/>
        </a:bodyPr>
        <a:lstStyle>
          <a:lvl1pPr marL="0" indent="0" algn="l" defTabSz="914400" rtl="0" eaLnBrk="1" latinLnBrk="0" hangingPunct="1">
            <a:lnSpc>
              <a:spcPct val="100000"/>
            </a:lnSpc>
            <a:spcBef>
              <a:spcPts val="0"/>
            </a:spcBef>
            <a:spcAft>
              <a:spcPts val="0"/>
            </a:spcAft>
            <a:buFont typeface="Arial" panose="020B0604020202020204" pitchFamily="34" charset="0"/>
            <a:buNone/>
            <a:defRPr kumimoji="0" lang="en-US" sz="4800" b="1" i="0" u="none" strike="noStrike" kern="1200" cap="none" spc="0" normalizeH="0" baseline="0">
              <a:ln>
                <a:noFill/>
              </a:ln>
              <a:solidFill>
                <a:schemeClr val="tx1"/>
              </a:solidFill>
              <a:effectLst/>
              <a:uLnTx/>
              <a:uFillTx/>
              <a:latin typeface="+mj-lt"/>
              <a:ea typeface="Inter" panose="02000503000000020004" pitchFamily="2" charset="0"/>
              <a:cs typeface="+mn-cs"/>
            </a:defRPr>
          </a:lvl1pPr>
          <a:lvl2pPr marL="0" indent="0" algn="l" defTabSz="914400" rtl="0" eaLnBrk="1" latinLnBrk="0" hangingPunct="1">
            <a:lnSpc>
              <a:spcPct val="100000"/>
            </a:lnSpc>
            <a:spcBef>
              <a:spcPts val="600"/>
            </a:spcBef>
            <a:spcAft>
              <a:spcPts val="400"/>
            </a:spcAft>
            <a:buFontTx/>
            <a:buNone/>
            <a:defRPr lang="en-US" sz="2400" b="0" kern="1200">
              <a:solidFill>
                <a:schemeClr val="tx2"/>
              </a:solidFill>
              <a:latin typeface="+mn-lt"/>
              <a:ea typeface="+mn-ea"/>
              <a:cs typeface="+mn-cs"/>
            </a:defRPr>
          </a:lvl2pPr>
          <a:lvl3pPr marL="0" indent="0" algn="l" defTabSz="914400" rtl="0" eaLnBrk="1" latinLnBrk="0" hangingPunct="1">
            <a:lnSpc>
              <a:spcPct val="100000"/>
            </a:lnSpc>
            <a:spcBef>
              <a:spcPts val="1200"/>
            </a:spcBef>
            <a:spcAft>
              <a:spcPts val="0"/>
            </a:spcAft>
            <a:buFont typeface="Arial" panose="020B0604020202020204" pitchFamily="34" charset="0"/>
            <a:buNone/>
            <a:defRPr lang="en-US" sz="1800" b="1" kern="1200">
              <a:solidFill>
                <a:schemeClr val="bg1"/>
              </a:solidFill>
              <a:latin typeface="+mn-lt"/>
              <a:ea typeface="+mn-ea"/>
              <a:cs typeface="+mn-cs"/>
            </a:defRPr>
          </a:lvl3pPr>
          <a:lvl4pPr marL="284163" indent="-284163" algn="l" defTabSz="914400" rtl="0" eaLnBrk="1" latinLnBrk="0" hangingPunct="1">
            <a:lnSpc>
              <a:spcPct val="100000"/>
            </a:lnSpc>
            <a:spcBef>
              <a:spcPts val="300"/>
            </a:spcBef>
            <a:spcAft>
              <a:spcPts val="300"/>
            </a:spcAft>
            <a:buClr>
              <a:schemeClr val="accent1"/>
            </a:buClr>
            <a:buSzPct val="100000"/>
            <a:buFont typeface="Arial" panose="020B0604020202020204" pitchFamily="34" charset="0"/>
            <a:buChar char="▬"/>
            <a:defRPr lang="en-US" sz="1800" b="0" kern="1200" dirty="0" smtClean="0">
              <a:solidFill>
                <a:schemeClr val="tx1"/>
              </a:solidFill>
              <a:latin typeface="+mn-lt"/>
              <a:ea typeface="+mn-ea"/>
              <a:cs typeface="+mn-cs"/>
            </a:defRPr>
          </a:lvl4pPr>
          <a:lvl5pPr marL="171450" marR="0" indent="-171450" algn="l" defTabSz="914400" rtl="0" eaLnBrk="1" fontAlgn="auto" latinLnBrk="0" hangingPunct="1">
            <a:lnSpc>
              <a:spcPct val="100000"/>
            </a:lnSpc>
            <a:spcBef>
              <a:spcPts val="500"/>
            </a:spcBef>
            <a:spcAft>
              <a:spcPts val="600"/>
            </a:spcAft>
            <a:buClr>
              <a:schemeClr val="accent1"/>
            </a:buClr>
            <a:buSzPct val="70000"/>
            <a:buFont typeface="Inter" panose="02000503000000020004" pitchFamily="2" charset="0"/>
            <a:buNone/>
            <a:tabLst/>
            <a:defRPr lang="en-US" sz="1600" kern="1200" smtClean="0">
              <a:solidFill>
                <a:schemeClr val="bg1">
                  <a:lumMod val="65000"/>
                </a:schemeClr>
              </a:solidFill>
              <a:latin typeface="+mn-lt"/>
              <a:ea typeface="+mn-ea"/>
              <a:cs typeface="+mn-cs"/>
            </a:defRPr>
          </a:lvl5pPr>
          <a:lvl6pPr marL="0" indent="0" algn="l" defTabSz="914400" rtl="0" eaLnBrk="1" latinLnBrk="0" hangingPunct="1">
            <a:lnSpc>
              <a:spcPct val="100000"/>
            </a:lnSpc>
            <a:spcBef>
              <a:spcPts val="500"/>
            </a:spcBef>
            <a:spcAft>
              <a:spcPts val="600"/>
            </a:spcAft>
            <a:buClr>
              <a:schemeClr val="accent1"/>
            </a:buClr>
            <a:buSzPct val="70000"/>
            <a:buFont typeface="Inter" panose="02000503000000020004" pitchFamily="2" charset="0"/>
            <a:buNone/>
            <a:defRPr sz="5400" b="1" kern="1200">
              <a:solidFill>
                <a:schemeClr val="tx2"/>
              </a:solidFill>
              <a:latin typeface="+mj-lt"/>
              <a:ea typeface="+mn-ea"/>
              <a:cs typeface="+mn-cs"/>
            </a:defRPr>
          </a:lvl6pPr>
          <a:lvl7pPr marL="0" indent="0" algn="l" defTabSz="914400" rtl="0" eaLnBrk="1" latinLnBrk="0" hangingPunct="1">
            <a:lnSpc>
              <a:spcPct val="100000"/>
            </a:lnSpc>
            <a:spcBef>
              <a:spcPts val="500"/>
            </a:spcBef>
            <a:spcAft>
              <a:spcPts val="600"/>
            </a:spcAft>
            <a:buFont typeface="Arial" panose="020B0604020202020204" pitchFamily="34" charset="0"/>
            <a:buNone/>
            <a:defRPr sz="5400" b="1" kern="1200">
              <a:solidFill>
                <a:schemeClr val="accent1"/>
              </a:solidFill>
              <a:latin typeface="+mj-lt"/>
              <a:ea typeface="+mn-ea"/>
              <a:cs typeface="+mn-cs"/>
            </a:defRPr>
          </a:lvl7pPr>
          <a:lvl8pPr marL="0" indent="0" algn="l" defTabSz="914400" rtl="0" eaLnBrk="1" latinLnBrk="0" hangingPunct="1">
            <a:lnSpc>
              <a:spcPct val="90000"/>
            </a:lnSpc>
            <a:spcBef>
              <a:spcPts val="500"/>
            </a:spcBef>
            <a:buFont typeface="Arial" panose="020B0604020202020204" pitchFamily="34" charset="0"/>
            <a:buNone/>
            <a:defRPr sz="1400" kern="1200">
              <a:solidFill>
                <a:schemeClr val="bg1">
                  <a:lumMod val="50000"/>
                </a:schemeClr>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ctr"/>
          <a:r>
            <a:rPr kumimoji="0" lang="en-SG" sz="1200" b="0"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t>60% matching </a:t>
          </a:r>
        </a:p>
        <a:p>
          <a:pPr algn="ctr"/>
          <a:r>
            <a:rPr kumimoji="0" lang="en-SG" sz="1200" b="0"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t>(up to $150,000 per applicant per year)</a:t>
          </a:r>
          <a:endParaRPr lang="en-US" sz="800" b="0">
            <a:solidFill>
              <a:srgbClr val="FFA124"/>
            </a:solidFill>
            <a:latin typeface="Amasis MT Pro Black" panose="02040A04050005020304" pitchFamily="18" charset="0"/>
          </a:endParaRPr>
        </a:p>
      </xdr:txBody>
    </xdr:sp>
    <xdr:clientData/>
  </xdr:twoCellAnchor>
  <xdr:twoCellAnchor>
    <xdr:from>
      <xdr:col>22</xdr:col>
      <xdr:colOff>238018</xdr:colOff>
      <xdr:row>15</xdr:row>
      <xdr:rowOff>180464</xdr:rowOff>
    </xdr:from>
    <xdr:to>
      <xdr:col>29</xdr:col>
      <xdr:colOff>577920</xdr:colOff>
      <xdr:row>20</xdr:row>
      <xdr:rowOff>68670</xdr:rowOff>
    </xdr:to>
    <xdr:sp macro="" textlink="">
      <xdr:nvSpPr>
        <xdr:cNvPr id="174" name="Text Placeholder 229">
          <a:extLst>
            <a:ext uri="{FF2B5EF4-FFF2-40B4-BE49-F238E27FC236}">
              <a16:creationId xmlns:a16="http://schemas.microsoft.com/office/drawing/2014/main" id="{E5556CBD-FF2F-4D24-8581-AADF3690A7FC}"/>
            </a:ext>
          </a:extLst>
        </xdr:cNvPr>
        <xdr:cNvSpPr>
          <a:spLocks noGrp="1"/>
        </xdr:cNvSpPr>
      </xdr:nvSpPr>
      <xdr:spPr>
        <a:xfrm>
          <a:off x="13709089" y="3037964"/>
          <a:ext cx="4626152" cy="867920"/>
        </a:xfrm>
        <a:prstGeom prst="rect">
          <a:avLst/>
        </a:prstGeom>
        <a:noFill/>
      </xdr:spPr>
      <xdr:txBody>
        <a:bodyPr wrap="square" lIns="0" tIns="0" rIns="0" bIns="0" rtlCol="0" anchor="ctr">
          <a:noAutofit/>
        </a:bodyPr>
        <a:lstStyle>
          <a:lvl1pPr marL="0" indent="0" algn="l" defTabSz="914400" rtl="0" eaLnBrk="1" latinLnBrk="0" hangingPunct="1">
            <a:lnSpc>
              <a:spcPct val="100000"/>
            </a:lnSpc>
            <a:spcBef>
              <a:spcPts val="0"/>
            </a:spcBef>
            <a:spcAft>
              <a:spcPts val="0"/>
            </a:spcAft>
            <a:buFont typeface="Arial" panose="020B0604020202020204" pitchFamily="34" charset="0"/>
            <a:buNone/>
            <a:defRPr kumimoji="0" lang="en-US" sz="4800" b="1" i="0" u="none" strike="noStrike" kern="1200" cap="none" spc="0" normalizeH="0" baseline="0">
              <a:ln>
                <a:noFill/>
              </a:ln>
              <a:solidFill>
                <a:schemeClr val="tx1"/>
              </a:solidFill>
              <a:effectLst/>
              <a:uLnTx/>
              <a:uFillTx/>
              <a:latin typeface="+mj-lt"/>
              <a:ea typeface="Inter" panose="02000503000000020004" pitchFamily="2" charset="0"/>
              <a:cs typeface="+mn-cs"/>
            </a:defRPr>
          </a:lvl1pPr>
          <a:lvl2pPr marL="0" indent="0" algn="l" defTabSz="914400" rtl="0" eaLnBrk="1" latinLnBrk="0" hangingPunct="1">
            <a:lnSpc>
              <a:spcPct val="100000"/>
            </a:lnSpc>
            <a:spcBef>
              <a:spcPts val="600"/>
            </a:spcBef>
            <a:spcAft>
              <a:spcPts val="400"/>
            </a:spcAft>
            <a:buFontTx/>
            <a:buNone/>
            <a:defRPr lang="en-US" sz="2400" b="0" kern="1200">
              <a:solidFill>
                <a:schemeClr val="tx2"/>
              </a:solidFill>
              <a:latin typeface="+mn-lt"/>
              <a:ea typeface="+mn-ea"/>
              <a:cs typeface="+mn-cs"/>
            </a:defRPr>
          </a:lvl2pPr>
          <a:lvl3pPr marL="0" indent="0" algn="l" defTabSz="914400" rtl="0" eaLnBrk="1" latinLnBrk="0" hangingPunct="1">
            <a:lnSpc>
              <a:spcPct val="100000"/>
            </a:lnSpc>
            <a:spcBef>
              <a:spcPts val="1200"/>
            </a:spcBef>
            <a:spcAft>
              <a:spcPts val="0"/>
            </a:spcAft>
            <a:buFont typeface="Arial" panose="020B0604020202020204" pitchFamily="34" charset="0"/>
            <a:buNone/>
            <a:defRPr lang="en-US" sz="1800" b="1" kern="1200">
              <a:solidFill>
                <a:schemeClr val="bg1"/>
              </a:solidFill>
              <a:latin typeface="+mn-lt"/>
              <a:ea typeface="+mn-ea"/>
              <a:cs typeface="+mn-cs"/>
            </a:defRPr>
          </a:lvl3pPr>
          <a:lvl4pPr marL="284163" indent="-284163" algn="l" defTabSz="914400" rtl="0" eaLnBrk="1" latinLnBrk="0" hangingPunct="1">
            <a:lnSpc>
              <a:spcPct val="100000"/>
            </a:lnSpc>
            <a:spcBef>
              <a:spcPts val="300"/>
            </a:spcBef>
            <a:spcAft>
              <a:spcPts val="300"/>
            </a:spcAft>
            <a:buClr>
              <a:schemeClr val="accent1"/>
            </a:buClr>
            <a:buSzPct val="100000"/>
            <a:buFont typeface="Arial" panose="020B0604020202020204" pitchFamily="34" charset="0"/>
            <a:buChar char="▬"/>
            <a:defRPr lang="en-US" sz="1800" b="0" kern="1200" dirty="0" smtClean="0">
              <a:solidFill>
                <a:schemeClr val="tx1"/>
              </a:solidFill>
              <a:latin typeface="+mn-lt"/>
              <a:ea typeface="+mn-ea"/>
              <a:cs typeface="+mn-cs"/>
            </a:defRPr>
          </a:lvl4pPr>
          <a:lvl5pPr marL="171450" marR="0" indent="-171450" algn="l" defTabSz="914400" rtl="0" eaLnBrk="1" fontAlgn="auto" latinLnBrk="0" hangingPunct="1">
            <a:lnSpc>
              <a:spcPct val="100000"/>
            </a:lnSpc>
            <a:spcBef>
              <a:spcPts val="500"/>
            </a:spcBef>
            <a:spcAft>
              <a:spcPts val="600"/>
            </a:spcAft>
            <a:buClr>
              <a:schemeClr val="accent1"/>
            </a:buClr>
            <a:buSzPct val="70000"/>
            <a:buFont typeface="Inter" panose="02000503000000020004" pitchFamily="2" charset="0"/>
            <a:buNone/>
            <a:tabLst/>
            <a:defRPr lang="en-US" sz="1600" kern="1200" smtClean="0">
              <a:solidFill>
                <a:schemeClr val="bg1">
                  <a:lumMod val="65000"/>
                </a:schemeClr>
              </a:solidFill>
              <a:latin typeface="+mn-lt"/>
              <a:ea typeface="+mn-ea"/>
              <a:cs typeface="+mn-cs"/>
            </a:defRPr>
          </a:lvl5pPr>
          <a:lvl6pPr marL="0" indent="0" algn="l" defTabSz="914400" rtl="0" eaLnBrk="1" latinLnBrk="0" hangingPunct="1">
            <a:lnSpc>
              <a:spcPct val="100000"/>
            </a:lnSpc>
            <a:spcBef>
              <a:spcPts val="500"/>
            </a:spcBef>
            <a:spcAft>
              <a:spcPts val="600"/>
            </a:spcAft>
            <a:buClr>
              <a:schemeClr val="accent1"/>
            </a:buClr>
            <a:buSzPct val="70000"/>
            <a:buFont typeface="Inter" panose="02000503000000020004" pitchFamily="2" charset="0"/>
            <a:buNone/>
            <a:defRPr sz="5400" b="1" kern="1200">
              <a:solidFill>
                <a:schemeClr val="tx2"/>
              </a:solidFill>
              <a:latin typeface="+mj-lt"/>
              <a:ea typeface="+mn-ea"/>
              <a:cs typeface="+mn-cs"/>
            </a:defRPr>
          </a:lvl6pPr>
          <a:lvl7pPr marL="0" indent="0" algn="l" defTabSz="914400" rtl="0" eaLnBrk="1" latinLnBrk="0" hangingPunct="1">
            <a:lnSpc>
              <a:spcPct val="100000"/>
            </a:lnSpc>
            <a:spcBef>
              <a:spcPts val="500"/>
            </a:spcBef>
            <a:spcAft>
              <a:spcPts val="600"/>
            </a:spcAft>
            <a:buFont typeface="Arial" panose="020B0604020202020204" pitchFamily="34" charset="0"/>
            <a:buNone/>
            <a:defRPr sz="5400" b="1" kern="1200">
              <a:solidFill>
                <a:schemeClr val="accent1"/>
              </a:solidFill>
              <a:latin typeface="+mj-lt"/>
              <a:ea typeface="+mn-ea"/>
              <a:cs typeface="+mn-cs"/>
            </a:defRPr>
          </a:lvl7pPr>
          <a:lvl8pPr marL="0" indent="0" algn="l" defTabSz="914400" rtl="0" eaLnBrk="1" latinLnBrk="0" hangingPunct="1">
            <a:lnSpc>
              <a:spcPct val="90000"/>
            </a:lnSpc>
            <a:spcBef>
              <a:spcPts val="500"/>
            </a:spcBef>
            <a:buFont typeface="Arial" panose="020B0604020202020204" pitchFamily="34" charset="0"/>
            <a:buNone/>
            <a:defRPr sz="1400" kern="1200">
              <a:solidFill>
                <a:schemeClr val="bg1">
                  <a:lumMod val="50000"/>
                </a:schemeClr>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ctr"/>
          <a:r>
            <a:rPr kumimoji="0" lang="en-SG" sz="1200" b="0"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t>40% matching </a:t>
          </a:r>
        </a:p>
        <a:p>
          <a:pPr algn="ctr"/>
          <a:r>
            <a:rPr kumimoji="0" lang="en-SG" sz="1200" b="0" i="0" u="none" strike="noStrike" kern="1200" cap="none" spc="0" normalizeH="0" baseline="0">
              <a:ln>
                <a:noFill/>
              </a:ln>
              <a:solidFill>
                <a:srgbClr val="FFA124"/>
              </a:solidFill>
              <a:effectLst/>
              <a:uLnTx/>
              <a:uFillTx/>
              <a:latin typeface="Amasis MT Pro Black" panose="02040A04050005020304" pitchFamily="18" charset="0"/>
              <a:ea typeface="Inter" panose="02000503000000020004" pitchFamily="2" charset="0"/>
              <a:cs typeface="+mn-cs"/>
            </a:rPr>
            <a:t>(up to $100,000 per application - max 5 per year)</a:t>
          </a:r>
          <a:endParaRPr lang="en-US" sz="800" b="0">
            <a:solidFill>
              <a:srgbClr val="FFA124"/>
            </a:solidFill>
            <a:latin typeface="Amasis MT Pro Black" panose="02040A04050005020304" pitchFamily="18" charset="0"/>
          </a:endParaRPr>
        </a:p>
      </xdr:txBody>
    </xdr:sp>
    <xdr:clientData/>
  </xdr:twoCellAnchor>
  <xdr:twoCellAnchor>
    <xdr:from>
      <xdr:col>22</xdr:col>
      <xdr:colOff>20029</xdr:colOff>
      <xdr:row>13</xdr:row>
      <xdr:rowOff>163286</xdr:rowOff>
    </xdr:from>
    <xdr:to>
      <xdr:col>22</xdr:col>
      <xdr:colOff>421822</xdr:colOff>
      <xdr:row>18</xdr:row>
      <xdr:rowOff>10856</xdr:rowOff>
    </xdr:to>
    <xdr:cxnSp macro="">
      <xdr:nvCxnSpPr>
        <xdr:cNvPr id="176" name="Straight Connector 175">
          <a:extLst>
            <a:ext uri="{FF2B5EF4-FFF2-40B4-BE49-F238E27FC236}">
              <a16:creationId xmlns:a16="http://schemas.microsoft.com/office/drawing/2014/main" id="{CC6217A7-984E-E7D3-6EE1-8223C8224C23}"/>
            </a:ext>
          </a:extLst>
        </xdr:cNvPr>
        <xdr:cNvCxnSpPr/>
      </xdr:nvCxnSpPr>
      <xdr:spPr>
        <a:xfrm flipH="1">
          <a:off x="13491100" y="2639786"/>
          <a:ext cx="401793" cy="800070"/>
        </a:xfrm>
        <a:prstGeom prst="line">
          <a:avLst/>
        </a:prstGeom>
        <a:ln w="5715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14</xdr:col>
      <xdr:colOff>585107</xdr:colOff>
      <xdr:row>98</xdr:row>
      <xdr:rowOff>54429</xdr:rowOff>
    </xdr:from>
    <xdr:to>
      <xdr:col>30</xdr:col>
      <xdr:colOff>40822</xdr:colOff>
      <xdr:row>103</xdr:row>
      <xdr:rowOff>149680</xdr:rowOff>
    </xdr:to>
    <xdr:pic>
      <xdr:nvPicPr>
        <xdr:cNvPr id="185" name="Picture 184">
          <a:extLst>
            <a:ext uri="{FF2B5EF4-FFF2-40B4-BE49-F238E27FC236}">
              <a16:creationId xmlns:a16="http://schemas.microsoft.com/office/drawing/2014/main" id="{6FEC7E5F-AA79-20DE-CF1C-948A8540004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57607" y="18764250"/>
          <a:ext cx="9252858" cy="1047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233795</xdr:colOff>
      <xdr:row>45</xdr:row>
      <xdr:rowOff>81643</xdr:rowOff>
    </xdr:from>
    <xdr:to>
      <xdr:col>35</xdr:col>
      <xdr:colOff>391635</xdr:colOff>
      <xdr:row>51</xdr:row>
      <xdr:rowOff>149678</xdr:rowOff>
    </xdr:to>
    <xdr:sp macro="" textlink="">
      <xdr:nvSpPr>
        <xdr:cNvPr id="186" name="TextBox 185">
          <a:extLst>
            <a:ext uri="{FF2B5EF4-FFF2-40B4-BE49-F238E27FC236}">
              <a16:creationId xmlns:a16="http://schemas.microsoft.com/office/drawing/2014/main" id="{A73686A2-7910-4E2F-9CC4-0FA3D35A68B1}"/>
            </a:ext>
          </a:extLst>
        </xdr:cNvPr>
        <xdr:cNvSpPr txBox="1"/>
      </xdr:nvSpPr>
      <xdr:spPr>
        <a:xfrm>
          <a:off x="18417886" y="9000507"/>
          <a:ext cx="3188522" cy="1211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kumimoji="0" lang="en-SG" sz="2400" b="1" i="0" u="none" strike="noStrike" kern="1200" cap="none" spc="0" normalizeH="0" baseline="0">
              <a:ln>
                <a:noFill/>
              </a:ln>
              <a:solidFill>
                <a:srgbClr val="002A91"/>
              </a:solidFill>
              <a:effectLst/>
              <a:uLnTx/>
              <a:uFillTx/>
              <a:latin typeface="+mj-lt"/>
              <a:ea typeface="Inter" panose="02000503000000020004" pitchFamily="2" charset="0"/>
              <a:cs typeface="+mn-cs"/>
            </a:rPr>
            <a:t>Insert actual claim amount here</a:t>
          </a:r>
        </a:p>
      </xdr:txBody>
    </xdr:sp>
    <xdr:clientData/>
  </xdr:twoCellAnchor>
  <xdr:twoCellAnchor editAs="oneCell">
    <xdr:from>
      <xdr:col>15</xdr:col>
      <xdr:colOff>405847</xdr:colOff>
      <xdr:row>1</xdr:row>
      <xdr:rowOff>157370</xdr:rowOff>
    </xdr:from>
    <xdr:to>
      <xdr:col>17</xdr:col>
      <xdr:colOff>532467</xdr:colOff>
      <xdr:row>8</xdr:row>
      <xdr:rowOff>99392</xdr:rowOff>
    </xdr:to>
    <xdr:pic>
      <xdr:nvPicPr>
        <xdr:cNvPr id="7" name="Picture 6" descr="Who We Are">
          <a:extLst>
            <a:ext uri="{FF2B5EF4-FFF2-40B4-BE49-F238E27FC236}">
              <a16:creationId xmlns:a16="http://schemas.microsoft.com/office/drawing/2014/main" id="{69F918C7-9F78-FB60-2AEB-27370E282DC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99543" y="347870"/>
          <a:ext cx="1352446" cy="1275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157844</xdr:colOff>
      <xdr:row>10</xdr:row>
      <xdr:rowOff>38100</xdr:rowOff>
    </xdr:from>
    <xdr:to>
      <xdr:col>5</xdr:col>
      <xdr:colOff>487497</xdr:colOff>
      <xdr:row>10</xdr:row>
      <xdr:rowOff>201386</xdr:rowOff>
    </xdr:to>
    <xdr:sp macro="" textlink="">
      <xdr:nvSpPr>
        <xdr:cNvPr id="2" name="Arrow: Left 1">
          <a:extLst>
            <a:ext uri="{FF2B5EF4-FFF2-40B4-BE49-F238E27FC236}">
              <a16:creationId xmlns:a16="http://schemas.microsoft.com/office/drawing/2014/main" id="{00000000-0008-0000-0200-000002000000}"/>
            </a:ext>
          </a:extLst>
        </xdr:cNvPr>
        <xdr:cNvSpPr/>
      </xdr:nvSpPr>
      <xdr:spPr>
        <a:xfrm>
          <a:off x="5825219" y="1562100"/>
          <a:ext cx="329653" cy="163286"/>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168730</xdr:colOff>
      <xdr:row>20</xdr:row>
      <xdr:rowOff>65315</xdr:rowOff>
    </xdr:from>
    <xdr:to>
      <xdr:col>5</xdr:col>
      <xdr:colOff>498383</xdr:colOff>
      <xdr:row>20</xdr:row>
      <xdr:rowOff>219076</xdr:rowOff>
    </xdr:to>
    <xdr:sp macro="" textlink="">
      <xdr:nvSpPr>
        <xdr:cNvPr id="3" name="Arrow: Left 2">
          <a:extLst>
            <a:ext uri="{FF2B5EF4-FFF2-40B4-BE49-F238E27FC236}">
              <a16:creationId xmlns:a16="http://schemas.microsoft.com/office/drawing/2014/main" id="{00000000-0008-0000-0200-000003000000}"/>
            </a:ext>
          </a:extLst>
        </xdr:cNvPr>
        <xdr:cNvSpPr/>
      </xdr:nvSpPr>
      <xdr:spPr>
        <a:xfrm>
          <a:off x="5836105" y="3570515"/>
          <a:ext cx="329653" cy="153761"/>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168730</xdr:colOff>
      <xdr:row>30</xdr:row>
      <xdr:rowOff>38100</xdr:rowOff>
    </xdr:from>
    <xdr:to>
      <xdr:col>5</xdr:col>
      <xdr:colOff>498383</xdr:colOff>
      <xdr:row>30</xdr:row>
      <xdr:rowOff>172811</xdr:rowOff>
    </xdr:to>
    <xdr:sp macro="" textlink="">
      <xdr:nvSpPr>
        <xdr:cNvPr id="4" name="Arrow: Left 3">
          <a:extLst>
            <a:ext uri="{FF2B5EF4-FFF2-40B4-BE49-F238E27FC236}">
              <a16:creationId xmlns:a16="http://schemas.microsoft.com/office/drawing/2014/main" id="{00000000-0008-0000-0200-000004000000}"/>
            </a:ext>
          </a:extLst>
        </xdr:cNvPr>
        <xdr:cNvSpPr/>
      </xdr:nvSpPr>
      <xdr:spPr>
        <a:xfrm>
          <a:off x="5836105" y="5229225"/>
          <a:ext cx="329653" cy="134711"/>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168730</xdr:colOff>
      <xdr:row>40</xdr:row>
      <xdr:rowOff>48986</xdr:rowOff>
    </xdr:from>
    <xdr:to>
      <xdr:col>5</xdr:col>
      <xdr:colOff>498383</xdr:colOff>
      <xdr:row>40</xdr:row>
      <xdr:rowOff>193222</xdr:rowOff>
    </xdr:to>
    <xdr:sp macro="" textlink="">
      <xdr:nvSpPr>
        <xdr:cNvPr id="5" name="Arrow: Left 4">
          <a:extLst>
            <a:ext uri="{FF2B5EF4-FFF2-40B4-BE49-F238E27FC236}">
              <a16:creationId xmlns:a16="http://schemas.microsoft.com/office/drawing/2014/main" id="{00000000-0008-0000-0200-000005000000}"/>
            </a:ext>
          </a:extLst>
        </xdr:cNvPr>
        <xdr:cNvSpPr/>
      </xdr:nvSpPr>
      <xdr:spPr>
        <a:xfrm>
          <a:off x="5836105" y="6916511"/>
          <a:ext cx="329653" cy="144236"/>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174172</xdr:colOff>
      <xdr:row>50</xdr:row>
      <xdr:rowOff>54429</xdr:rowOff>
    </xdr:from>
    <xdr:to>
      <xdr:col>5</xdr:col>
      <xdr:colOff>503825</xdr:colOff>
      <xdr:row>50</xdr:row>
      <xdr:rowOff>198665</xdr:rowOff>
    </xdr:to>
    <xdr:sp macro="" textlink="">
      <xdr:nvSpPr>
        <xdr:cNvPr id="6" name="Arrow: Left 5">
          <a:extLst>
            <a:ext uri="{FF2B5EF4-FFF2-40B4-BE49-F238E27FC236}">
              <a16:creationId xmlns:a16="http://schemas.microsoft.com/office/drawing/2014/main" id="{00000000-0008-0000-0200-000006000000}"/>
            </a:ext>
          </a:extLst>
        </xdr:cNvPr>
        <xdr:cNvSpPr/>
      </xdr:nvSpPr>
      <xdr:spPr>
        <a:xfrm>
          <a:off x="5841547" y="8607879"/>
          <a:ext cx="329653" cy="144236"/>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157844</xdr:colOff>
      <xdr:row>10</xdr:row>
      <xdr:rowOff>38100</xdr:rowOff>
    </xdr:from>
    <xdr:to>
      <xdr:col>5</xdr:col>
      <xdr:colOff>487497</xdr:colOff>
      <xdr:row>10</xdr:row>
      <xdr:rowOff>201386</xdr:rowOff>
    </xdr:to>
    <xdr:sp macro="" textlink="">
      <xdr:nvSpPr>
        <xdr:cNvPr id="7" name="Arrow: Left 6">
          <a:extLst>
            <a:ext uri="{FF2B5EF4-FFF2-40B4-BE49-F238E27FC236}">
              <a16:creationId xmlns:a16="http://schemas.microsoft.com/office/drawing/2014/main" id="{00000000-0008-0000-0200-000007000000}"/>
            </a:ext>
          </a:extLst>
        </xdr:cNvPr>
        <xdr:cNvSpPr/>
      </xdr:nvSpPr>
      <xdr:spPr>
        <a:xfrm>
          <a:off x="5825219" y="1562100"/>
          <a:ext cx="329653" cy="163286"/>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168730</xdr:colOff>
      <xdr:row>20</xdr:row>
      <xdr:rowOff>65315</xdr:rowOff>
    </xdr:from>
    <xdr:to>
      <xdr:col>5</xdr:col>
      <xdr:colOff>498383</xdr:colOff>
      <xdr:row>20</xdr:row>
      <xdr:rowOff>219076</xdr:rowOff>
    </xdr:to>
    <xdr:sp macro="" textlink="">
      <xdr:nvSpPr>
        <xdr:cNvPr id="8" name="Arrow: Left 7">
          <a:extLst>
            <a:ext uri="{FF2B5EF4-FFF2-40B4-BE49-F238E27FC236}">
              <a16:creationId xmlns:a16="http://schemas.microsoft.com/office/drawing/2014/main" id="{00000000-0008-0000-0200-000008000000}"/>
            </a:ext>
          </a:extLst>
        </xdr:cNvPr>
        <xdr:cNvSpPr/>
      </xdr:nvSpPr>
      <xdr:spPr>
        <a:xfrm>
          <a:off x="5836105" y="3570515"/>
          <a:ext cx="329653" cy="153761"/>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168730</xdr:colOff>
      <xdr:row>30</xdr:row>
      <xdr:rowOff>38100</xdr:rowOff>
    </xdr:from>
    <xdr:to>
      <xdr:col>5</xdr:col>
      <xdr:colOff>498383</xdr:colOff>
      <xdr:row>30</xdr:row>
      <xdr:rowOff>172811</xdr:rowOff>
    </xdr:to>
    <xdr:sp macro="" textlink="">
      <xdr:nvSpPr>
        <xdr:cNvPr id="9" name="Arrow: Left 8">
          <a:extLst>
            <a:ext uri="{FF2B5EF4-FFF2-40B4-BE49-F238E27FC236}">
              <a16:creationId xmlns:a16="http://schemas.microsoft.com/office/drawing/2014/main" id="{00000000-0008-0000-0200-000009000000}"/>
            </a:ext>
          </a:extLst>
        </xdr:cNvPr>
        <xdr:cNvSpPr/>
      </xdr:nvSpPr>
      <xdr:spPr>
        <a:xfrm>
          <a:off x="5836105" y="5229225"/>
          <a:ext cx="329653" cy="134711"/>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168730</xdr:colOff>
      <xdr:row>40</xdr:row>
      <xdr:rowOff>48986</xdr:rowOff>
    </xdr:from>
    <xdr:to>
      <xdr:col>5</xdr:col>
      <xdr:colOff>498383</xdr:colOff>
      <xdr:row>40</xdr:row>
      <xdr:rowOff>193222</xdr:rowOff>
    </xdr:to>
    <xdr:sp macro="" textlink="">
      <xdr:nvSpPr>
        <xdr:cNvPr id="10" name="Arrow: Left 9">
          <a:extLst>
            <a:ext uri="{FF2B5EF4-FFF2-40B4-BE49-F238E27FC236}">
              <a16:creationId xmlns:a16="http://schemas.microsoft.com/office/drawing/2014/main" id="{00000000-0008-0000-0200-00000A000000}"/>
            </a:ext>
          </a:extLst>
        </xdr:cNvPr>
        <xdr:cNvSpPr/>
      </xdr:nvSpPr>
      <xdr:spPr>
        <a:xfrm>
          <a:off x="5836105" y="6916511"/>
          <a:ext cx="329653" cy="144236"/>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174172</xdr:colOff>
      <xdr:row>50</xdr:row>
      <xdr:rowOff>54429</xdr:rowOff>
    </xdr:from>
    <xdr:to>
      <xdr:col>5</xdr:col>
      <xdr:colOff>503825</xdr:colOff>
      <xdr:row>50</xdr:row>
      <xdr:rowOff>198665</xdr:rowOff>
    </xdr:to>
    <xdr:sp macro="" textlink="">
      <xdr:nvSpPr>
        <xdr:cNvPr id="11" name="Arrow: Left 10">
          <a:extLst>
            <a:ext uri="{FF2B5EF4-FFF2-40B4-BE49-F238E27FC236}">
              <a16:creationId xmlns:a16="http://schemas.microsoft.com/office/drawing/2014/main" id="{00000000-0008-0000-0200-00000B000000}"/>
            </a:ext>
          </a:extLst>
        </xdr:cNvPr>
        <xdr:cNvSpPr/>
      </xdr:nvSpPr>
      <xdr:spPr>
        <a:xfrm>
          <a:off x="5841547" y="8607879"/>
          <a:ext cx="329653" cy="144236"/>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SG"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5F093-6A90-431F-BB27-17904522B63F}">
  <dimension ref="B1:AB71"/>
  <sheetViews>
    <sheetView tabSelected="1" zoomScale="85" zoomScaleNormal="85" workbookViewId="0">
      <selection activeCell="AH4" sqref="AH4"/>
    </sheetView>
  </sheetViews>
  <sheetFormatPr defaultRowHeight="15"/>
  <cols>
    <col min="1" max="1" width="9.140625" style="33"/>
    <col min="2" max="2" width="12" style="33" customWidth="1"/>
    <col min="3" max="16384" width="9.140625" style="33"/>
  </cols>
  <sheetData>
    <row r="1" spans="2:28" ht="15.75" thickBot="1"/>
    <row r="2" spans="2:28" ht="15" customHeight="1">
      <c r="B2" s="38"/>
      <c r="O2" s="45"/>
      <c r="P2" s="46"/>
      <c r="Q2" s="46"/>
      <c r="R2" s="46"/>
      <c r="S2" s="46"/>
      <c r="T2" s="46"/>
      <c r="U2" s="46"/>
      <c r="V2" s="46"/>
      <c r="W2" s="46"/>
      <c r="X2" s="46"/>
      <c r="Y2" s="46"/>
      <c r="Z2" s="46"/>
      <c r="AA2" s="46"/>
      <c r="AB2" s="47"/>
    </row>
    <row r="3" spans="2:28">
      <c r="B3" s="39"/>
      <c r="O3" s="48"/>
      <c r="P3" s="55" t="s">
        <v>27</v>
      </c>
      <c r="Q3" s="55"/>
      <c r="R3" s="55"/>
      <c r="S3" s="55"/>
      <c r="T3" s="55"/>
      <c r="U3" s="55"/>
      <c r="V3" s="55"/>
      <c r="W3" s="55"/>
      <c r="X3" s="55"/>
      <c r="Y3" s="55"/>
      <c r="Z3" s="55"/>
      <c r="AA3" s="55"/>
      <c r="AB3" s="49"/>
    </row>
    <row r="4" spans="2:28">
      <c r="B4" s="38"/>
      <c r="O4" s="48"/>
      <c r="P4" s="55"/>
      <c r="Q4" s="55"/>
      <c r="R4" s="55"/>
      <c r="S4" s="55"/>
      <c r="T4" s="55"/>
      <c r="U4" s="55"/>
      <c r="V4" s="55"/>
      <c r="W4" s="55"/>
      <c r="X4" s="55"/>
      <c r="Y4" s="55"/>
      <c r="Z4" s="55"/>
      <c r="AA4" s="55"/>
      <c r="AB4" s="49"/>
    </row>
    <row r="5" spans="2:28">
      <c r="B5" s="40"/>
      <c r="O5" s="48"/>
      <c r="P5" s="55"/>
      <c r="Q5" s="55"/>
      <c r="R5" s="55"/>
      <c r="S5" s="55"/>
      <c r="T5" s="55"/>
      <c r="U5" s="55"/>
      <c r="V5" s="55"/>
      <c r="W5" s="55"/>
      <c r="X5" s="55"/>
      <c r="Y5" s="55"/>
      <c r="Z5" s="55"/>
      <c r="AA5" s="55"/>
      <c r="AB5" s="49"/>
    </row>
    <row r="6" spans="2:28">
      <c r="B6" s="41"/>
      <c r="C6" s="33" t="s">
        <v>26</v>
      </c>
      <c r="O6" s="48"/>
      <c r="P6" s="55"/>
      <c r="Q6" s="55"/>
      <c r="R6" s="55"/>
      <c r="S6" s="55"/>
      <c r="T6" s="55"/>
      <c r="U6" s="55"/>
      <c r="V6" s="55"/>
      <c r="W6" s="55"/>
      <c r="X6" s="55"/>
      <c r="Y6" s="55"/>
      <c r="Z6" s="55"/>
      <c r="AA6" s="55"/>
      <c r="AB6" s="49"/>
    </row>
    <row r="7" spans="2:28">
      <c r="B7" s="42"/>
      <c r="O7" s="48"/>
      <c r="P7" s="55"/>
      <c r="Q7" s="55"/>
      <c r="R7" s="55"/>
      <c r="S7" s="55"/>
      <c r="T7" s="55"/>
      <c r="U7" s="55"/>
      <c r="V7" s="55"/>
      <c r="W7" s="55"/>
      <c r="X7" s="55"/>
      <c r="Y7" s="55"/>
      <c r="Z7" s="55"/>
      <c r="AA7" s="55"/>
      <c r="AB7" s="49"/>
    </row>
    <row r="8" spans="2:28">
      <c r="O8" s="48"/>
      <c r="P8" s="55"/>
      <c r="Q8" s="55"/>
      <c r="R8" s="55"/>
      <c r="S8" s="55"/>
      <c r="T8" s="55"/>
      <c r="U8" s="55"/>
      <c r="V8" s="55"/>
      <c r="W8" s="55"/>
      <c r="X8" s="55"/>
      <c r="Y8" s="55"/>
      <c r="Z8" s="55"/>
      <c r="AA8" s="55"/>
      <c r="AB8" s="49"/>
    </row>
    <row r="9" spans="2:28">
      <c r="O9" s="48"/>
      <c r="P9" s="55"/>
      <c r="Q9" s="55"/>
      <c r="R9" s="55"/>
      <c r="S9" s="55"/>
      <c r="T9" s="55"/>
      <c r="U9" s="55"/>
      <c r="V9" s="55"/>
      <c r="W9" s="55"/>
      <c r="X9" s="55"/>
      <c r="Y9" s="55"/>
      <c r="Z9" s="55"/>
      <c r="AA9" s="55"/>
      <c r="AB9" s="49"/>
    </row>
    <row r="10" spans="2:28">
      <c r="O10" s="48"/>
      <c r="P10" s="55"/>
      <c r="Q10" s="55"/>
      <c r="R10" s="55"/>
      <c r="S10" s="55"/>
      <c r="T10" s="55"/>
      <c r="U10" s="55"/>
      <c r="V10" s="55"/>
      <c r="W10" s="55"/>
      <c r="X10" s="55"/>
      <c r="Y10" s="55"/>
      <c r="Z10" s="55"/>
      <c r="AA10" s="55"/>
      <c r="AB10" s="49"/>
    </row>
    <row r="11" spans="2:28">
      <c r="O11" s="48"/>
      <c r="P11" s="55"/>
      <c r="Q11" s="55"/>
      <c r="R11" s="55"/>
      <c r="S11" s="55"/>
      <c r="T11" s="55"/>
      <c r="U11" s="55"/>
      <c r="V11" s="55"/>
      <c r="W11" s="55"/>
      <c r="X11" s="55"/>
      <c r="Y11" s="55"/>
      <c r="Z11" s="55"/>
      <c r="AA11" s="55"/>
      <c r="AB11" s="49"/>
    </row>
    <row r="12" spans="2:28">
      <c r="O12" s="48"/>
      <c r="P12" s="55"/>
      <c r="Q12" s="55"/>
      <c r="R12" s="55"/>
      <c r="S12" s="55"/>
      <c r="T12" s="55"/>
      <c r="U12" s="55"/>
      <c r="V12" s="55"/>
      <c r="W12" s="55"/>
      <c r="X12" s="55"/>
      <c r="Y12" s="55"/>
      <c r="Z12" s="55"/>
      <c r="AA12" s="55"/>
      <c r="AB12" s="49"/>
    </row>
    <row r="13" spans="2:28">
      <c r="O13" s="48"/>
      <c r="P13" s="55"/>
      <c r="Q13" s="55"/>
      <c r="R13" s="55"/>
      <c r="S13" s="55"/>
      <c r="T13" s="55"/>
      <c r="U13" s="55"/>
      <c r="V13" s="55"/>
      <c r="W13" s="55"/>
      <c r="X13" s="55"/>
      <c r="Y13" s="55"/>
      <c r="Z13" s="55"/>
      <c r="AA13" s="55"/>
      <c r="AB13" s="49"/>
    </row>
    <row r="14" spans="2:28">
      <c r="O14" s="48"/>
      <c r="P14" s="55"/>
      <c r="Q14" s="55"/>
      <c r="R14" s="55"/>
      <c r="S14" s="55"/>
      <c r="T14" s="55"/>
      <c r="U14" s="55"/>
      <c r="V14" s="55"/>
      <c r="W14" s="55"/>
      <c r="X14" s="55"/>
      <c r="Y14" s="55"/>
      <c r="Z14" s="55"/>
      <c r="AA14" s="55"/>
      <c r="AB14" s="49"/>
    </row>
    <row r="15" spans="2:28">
      <c r="O15" s="48"/>
      <c r="P15" s="55"/>
      <c r="Q15" s="55"/>
      <c r="R15" s="55"/>
      <c r="S15" s="55"/>
      <c r="T15" s="55"/>
      <c r="U15" s="55"/>
      <c r="V15" s="55"/>
      <c r="W15" s="55"/>
      <c r="X15" s="55"/>
      <c r="Y15" s="55"/>
      <c r="Z15" s="55"/>
      <c r="AA15" s="55"/>
      <c r="AB15" s="49"/>
    </row>
    <row r="16" spans="2:28">
      <c r="O16" s="48"/>
      <c r="P16" s="55"/>
      <c r="Q16" s="55"/>
      <c r="R16" s="55"/>
      <c r="S16" s="55"/>
      <c r="T16" s="55"/>
      <c r="U16" s="55"/>
      <c r="V16" s="55"/>
      <c r="W16" s="55"/>
      <c r="X16" s="55"/>
      <c r="Y16" s="55"/>
      <c r="Z16" s="55"/>
      <c r="AA16" s="55"/>
      <c r="AB16" s="49"/>
    </row>
    <row r="17" spans="15:28">
      <c r="O17" s="48"/>
      <c r="P17" s="55"/>
      <c r="Q17" s="55"/>
      <c r="R17" s="55"/>
      <c r="S17" s="55"/>
      <c r="T17" s="55"/>
      <c r="U17" s="55"/>
      <c r="V17" s="55"/>
      <c r="W17" s="55"/>
      <c r="X17" s="55"/>
      <c r="Y17" s="55"/>
      <c r="Z17" s="55"/>
      <c r="AA17" s="55"/>
      <c r="AB17" s="49"/>
    </row>
    <row r="18" spans="15:28">
      <c r="O18" s="48"/>
      <c r="P18" s="55"/>
      <c r="Q18" s="55"/>
      <c r="R18" s="55"/>
      <c r="S18" s="55"/>
      <c r="T18" s="55"/>
      <c r="U18" s="55"/>
      <c r="V18" s="55"/>
      <c r="W18" s="55"/>
      <c r="X18" s="55"/>
      <c r="Y18" s="55"/>
      <c r="Z18" s="55"/>
      <c r="AA18" s="55"/>
      <c r="AB18" s="49"/>
    </row>
    <row r="19" spans="15:28">
      <c r="O19" s="48"/>
      <c r="P19" s="55"/>
      <c r="Q19" s="55"/>
      <c r="R19" s="55"/>
      <c r="S19" s="55"/>
      <c r="T19" s="55"/>
      <c r="U19" s="55"/>
      <c r="V19" s="55"/>
      <c r="W19" s="55"/>
      <c r="X19" s="55"/>
      <c r="Y19" s="55"/>
      <c r="Z19" s="55"/>
      <c r="AA19" s="55"/>
      <c r="AB19" s="49"/>
    </row>
    <row r="20" spans="15:28">
      <c r="O20" s="48"/>
      <c r="P20" s="55"/>
      <c r="Q20" s="55"/>
      <c r="R20" s="55"/>
      <c r="S20" s="55"/>
      <c r="T20" s="55"/>
      <c r="U20" s="55"/>
      <c r="V20" s="55"/>
      <c r="W20" s="55"/>
      <c r="X20" s="55"/>
      <c r="Y20" s="55"/>
      <c r="Z20" s="55"/>
      <c r="AA20" s="55"/>
      <c r="AB20" s="49"/>
    </row>
    <row r="21" spans="15:28">
      <c r="O21" s="48"/>
      <c r="P21" s="55"/>
      <c r="Q21" s="55"/>
      <c r="R21" s="55"/>
      <c r="S21" s="55"/>
      <c r="T21" s="55"/>
      <c r="U21" s="55"/>
      <c r="V21" s="55"/>
      <c r="W21" s="55"/>
      <c r="X21" s="55"/>
      <c r="Y21" s="55"/>
      <c r="Z21" s="55"/>
      <c r="AA21" s="55"/>
      <c r="AB21" s="49"/>
    </row>
    <row r="22" spans="15:28">
      <c r="O22" s="48"/>
      <c r="P22" s="55"/>
      <c r="Q22" s="55"/>
      <c r="R22" s="55"/>
      <c r="S22" s="55"/>
      <c r="T22" s="55"/>
      <c r="U22" s="55"/>
      <c r="V22" s="55"/>
      <c r="W22" s="55"/>
      <c r="X22" s="55"/>
      <c r="Y22" s="55"/>
      <c r="Z22" s="55"/>
      <c r="AA22" s="55"/>
      <c r="AB22" s="49"/>
    </row>
    <row r="23" spans="15:28">
      <c r="O23" s="48"/>
      <c r="P23" s="55"/>
      <c r="Q23" s="55"/>
      <c r="R23" s="55"/>
      <c r="S23" s="55"/>
      <c r="T23" s="55"/>
      <c r="U23" s="55"/>
      <c r="V23" s="55"/>
      <c r="W23" s="55"/>
      <c r="X23" s="55"/>
      <c r="Y23" s="55"/>
      <c r="Z23" s="55"/>
      <c r="AA23" s="55"/>
      <c r="AB23" s="49"/>
    </row>
    <row r="24" spans="15:28">
      <c r="O24" s="48"/>
      <c r="P24" s="55"/>
      <c r="Q24" s="55"/>
      <c r="R24" s="55"/>
      <c r="S24" s="55"/>
      <c r="T24" s="55"/>
      <c r="U24" s="55"/>
      <c r="V24" s="55"/>
      <c r="W24" s="55"/>
      <c r="X24" s="55"/>
      <c r="Y24" s="55"/>
      <c r="Z24" s="55"/>
      <c r="AA24" s="55"/>
      <c r="AB24" s="49"/>
    </row>
    <row r="25" spans="15:28">
      <c r="O25" s="48"/>
      <c r="P25" s="55"/>
      <c r="Q25" s="55"/>
      <c r="R25" s="55"/>
      <c r="S25" s="55"/>
      <c r="T25" s="55"/>
      <c r="U25" s="55"/>
      <c r="V25" s="55"/>
      <c r="W25" s="55"/>
      <c r="X25" s="55"/>
      <c r="Y25" s="55"/>
      <c r="Z25" s="55"/>
      <c r="AA25" s="55"/>
      <c r="AB25" s="49"/>
    </row>
    <row r="26" spans="15:28">
      <c r="O26" s="48"/>
      <c r="P26" s="55"/>
      <c r="Q26" s="55"/>
      <c r="R26" s="55"/>
      <c r="S26" s="55"/>
      <c r="T26" s="55"/>
      <c r="U26" s="55"/>
      <c r="V26" s="55"/>
      <c r="W26" s="55"/>
      <c r="X26" s="55"/>
      <c r="Y26" s="55"/>
      <c r="Z26" s="55"/>
      <c r="AA26" s="55"/>
      <c r="AB26" s="49"/>
    </row>
    <row r="27" spans="15:28">
      <c r="O27" s="48"/>
      <c r="P27" s="55"/>
      <c r="Q27" s="55"/>
      <c r="R27" s="55"/>
      <c r="S27" s="55"/>
      <c r="T27" s="55"/>
      <c r="U27" s="55"/>
      <c r="V27" s="55"/>
      <c r="W27" s="55"/>
      <c r="X27" s="55"/>
      <c r="Y27" s="55"/>
      <c r="Z27" s="55"/>
      <c r="AA27" s="55"/>
      <c r="AB27" s="49"/>
    </row>
    <row r="28" spans="15:28">
      <c r="O28" s="48"/>
      <c r="P28" s="55"/>
      <c r="Q28" s="55"/>
      <c r="R28" s="55"/>
      <c r="S28" s="55"/>
      <c r="T28" s="55"/>
      <c r="U28" s="55"/>
      <c r="V28" s="55"/>
      <c r="W28" s="55"/>
      <c r="X28" s="55"/>
      <c r="Y28" s="55"/>
      <c r="Z28" s="55"/>
      <c r="AA28" s="55"/>
      <c r="AB28" s="49"/>
    </row>
    <row r="29" spans="15:28">
      <c r="O29" s="48"/>
      <c r="P29" s="55"/>
      <c r="Q29" s="55"/>
      <c r="R29" s="55"/>
      <c r="S29" s="55"/>
      <c r="T29" s="55"/>
      <c r="U29" s="55"/>
      <c r="V29" s="55"/>
      <c r="W29" s="55"/>
      <c r="X29" s="55"/>
      <c r="Y29" s="55"/>
      <c r="Z29" s="55"/>
      <c r="AA29" s="55"/>
      <c r="AB29" s="49"/>
    </row>
    <row r="30" spans="15:28">
      <c r="O30" s="48"/>
      <c r="P30" s="55"/>
      <c r="Q30" s="55"/>
      <c r="R30" s="55"/>
      <c r="S30" s="55"/>
      <c r="T30" s="55"/>
      <c r="U30" s="55"/>
      <c r="V30" s="55"/>
      <c r="W30" s="55"/>
      <c r="X30" s="55"/>
      <c r="Y30" s="55"/>
      <c r="Z30" s="55"/>
      <c r="AA30" s="55"/>
      <c r="AB30" s="49"/>
    </row>
    <row r="31" spans="15:28">
      <c r="O31" s="48"/>
      <c r="P31" s="55"/>
      <c r="Q31" s="55"/>
      <c r="R31" s="55"/>
      <c r="S31" s="55"/>
      <c r="T31" s="55"/>
      <c r="U31" s="55"/>
      <c r="V31" s="55"/>
      <c r="W31" s="55"/>
      <c r="X31" s="55"/>
      <c r="Y31" s="55"/>
      <c r="Z31" s="55"/>
      <c r="AA31" s="55"/>
      <c r="AB31" s="49"/>
    </row>
    <row r="32" spans="15:28">
      <c r="O32" s="48"/>
      <c r="P32" s="55"/>
      <c r="Q32" s="55"/>
      <c r="R32" s="55"/>
      <c r="S32" s="55"/>
      <c r="T32" s="55"/>
      <c r="U32" s="55"/>
      <c r="V32" s="55"/>
      <c r="W32" s="55"/>
      <c r="X32" s="55"/>
      <c r="Y32" s="55"/>
      <c r="Z32" s="55"/>
      <c r="AA32" s="55"/>
      <c r="AB32" s="49"/>
    </row>
    <row r="33" spans="15:28">
      <c r="O33" s="48"/>
      <c r="P33" s="55"/>
      <c r="Q33" s="55"/>
      <c r="R33" s="55"/>
      <c r="S33" s="55"/>
      <c r="T33" s="55"/>
      <c r="U33" s="55"/>
      <c r="V33" s="55"/>
      <c r="W33" s="55"/>
      <c r="X33" s="55"/>
      <c r="Y33" s="55"/>
      <c r="Z33" s="55"/>
      <c r="AA33" s="55"/>
      <c r="AB33" s="49"/>
    </row>
    <row r="34" spans="15:28">
      <c r="O34" s="48"/>
      <c r="P34" s="55"/>
      <c r="Q34" s="55"/>
      <c r="R34" s="55"/>
      <c r="S34" s="55"/>
      <c r="T34" s="55"/>
      <c r="U34" s="55"/>
      <c r="V34" s="55"/>
      <c r="W34" s="55"/>
      <c r="X34" s="55"/>
      <c r="Y34" s="55"/>
      <c r="Z34" s="55"/>
      <c r="AA34" s="55"/>
      <c r="AB34" s="49"/>
    </row>
    <row r="35" spans="15:28">
      <c r="O35" s="48"/>
      <c r="P35" s="55"/>
      <c r="Q35" s="55"/>
      <c r="R35" s="55"/>
      <c r="S35" s="55"/>
      <c r="T35" s="55"/>
      <c r="U35" s="55"/>
      <c r="V35" s="55"/>
      <c r="W35" s="55"/>
      <c r="X35" s="55"/>
      <c r="Y35" s="55"/>
      <c r="Z35" s="55"/>
      <c r="AA35" s="55"/>
      <c r="AB35" s="49"/>
    </row>
    <row r="36" spans="15:28" ht="15.75" thickBot="1">
      <c r="O36" s="50"/>
      <c r="P36" s="51"/>
      <c r="Q36" s="51"/>
      <c r="R36" s="51"/>
      <c r="S36" s="51"/>
      <c r="T36" s="51"/>
      <c r="U36" s="51"/>
      <c r="V36" s="51"/>
      <c r="W36" s="51"/>
      <c r="X36" s="51"/>
      <c r="Y36" s="51"/>
      <c r="Z36" s="51"/>
      <c r="AA36" s="51"/>
      <c r="AB36" s="52"/>
    </row>
    <row r="37" spans="15:28">
      <c r="O37" s="44"/>
      <c r="P37" s="44"/>
      <c r="Q37" s="44"/>
      <c r="R37" s="44"/>
      <c r="S37" s="44"/>
      <c r="T37" s="44"/>
      <c r="U37" s="44"/>
      <c r="V37" s="44"/>
      <c r="W37" s="44"/>
      <c r="X37" s="44"/>
      <c r="Y37" s="44"/>
      <c r="Z37" s="44"/>
      <c r="AA37" s="44"/>
      <c r="AB37" s="44"/>
    </row>
    <row r="38" spans="15:28">
      <c r="O38" s="44"/>
      <c r="P38" s="44"/>
      <c r="Q38" s="44"/>
      <c r="R38" s="44"/>
      <c r="S38" s="44"/>
      <c r="T38" s="44"/>
      <c r="U38" s="44"/>
      <c r="V38" s="44"/>
      <c r="W38" s="44"/>
      <c r="X38" s="44"/>
      <c r="Y38" s="44"/>
      <c r="Z38" s="44"/>
      <c r="AA38" s="44"/>
      <c r="AB38" s="44"/>
    </row>
    <row r="39" spans="15:28">
      <c r="O39" s="44"/>
      <c r="P39" s="44"/>
      <c r="Q39" s="44"/>
      <c r="R39" s="44"/>
      <c r="S39" s="44"/>
      <c r="T39" s="44"/>
      <c r="U39" s="44"/>
      <c r="V39" s="44"/>
      <c r="W39" s="44"/>
      <c r="X39" s="44"/>
      <c r="Y39" s="44"/>
      <c r="Z39" s="44"/>
      <c r="AA39" s="44"/>
      <c r="AB39" s="44"/>
    </row>
    <row r="40" spans="15:28">
      <c r="O40" s="44"/>
      <c r="P40" s="44"/>
      <c r="Q40" s="44"/>
      <c r="R40" s="44"/>
      <c r="S40" s="44"/>
      <c r="T40" s="44"/>
      <c r="U40" s="44"/>
      <c r="V40" s="44"/>
      <c r="W40" s="44"/>
      <c r="X40" s="44"/>
      <c r="Y40" s="44"/>
      <c r="Z40" s="44"/>
      <c r="AA40" s="44"/>
      <c r="AB40" s="44"/>
    </row>
    <row r="41" spans="15:28">
      <c r="O41" s="44"/>
      <c r="P41" s="44"/>
      <c r="Q41" s="44"/>
      <c r="R41" s="44"/>
      <c r="S41" s="44"/>
      <c r="T41" s="44"/>
      <c r="U41" s="44"/>
      <c r="V41" s="44"/>
      <c r="W41" s="44"/>
      <c r="X41" s="44"/>
      <c r="Y41" s="44"/>
      <c r="Z41" s="44"/>
      <c r="AA41" s="44"/>
      <c r="AB41" s="44"/>
    </row>
    <row r="42" spans="15:28">
      <c r="O42" s="44"/>
      <c r="P42" s="44"/>
      <c r="Q42" s="44"/>
      <c r="R42" s="44"/>
      <c r="S42" s="44"/>
      <c r="T42" s="44"/>
      <c r="U42" s="44"/>
      <c r="V42" s="44"/>
      <c r="W42" s="44"/>
      <c r="X42" s="44"/>
      <c r="Y42" s="44"/>
      <c r="Z42" s="44"/>
      <c r="AA42" s="44"/>
      <c r="AB42" s="44"/>
    </row>
    <row r="43" spans="15:28">
      <c r="O43" s="44"/>
      <c r="P43" s="44"/>
      <c r="Q43" s="44"/>
      <c r="R43" s="44"/>
      <c r="S43" s="44"/>
      <c r="T43" s="44"/>
      <c r="U43" s="44"/>
      <c r="V43" s="44"/>
      <c r="W43" s="44"/>
      <c r="X43" s="44"/>
      <c r="Y43" s="44"/>
      <c r="Z43" s="44"/>
      <c r="AA43" s="44"/>
      <c r="AB43" s="44"/>
    </row>
    <row r="44" spans="15:28">
      <c r="O44" s="44"/>
      <c r="P44" s="44"/>
      <c r="Q44" s="44"/>
      <c r="R44" s="44"/>
      <c r="S44" s="44"/>
      <c r="T44" s="44"/>
      <c r="U44" s="44"/>
      <c r="V44" s="44"/>
      <c r="W44" s="44"/>
      <c r="X44" s="44"/>
      <c r="Y44" s="44"/>
      <c r="Z44" s="44"/>
      <c r="AA44" s="44"/>
      <c r="AB44" s="44"/>
    </row>
    <row r="45" spans="15:28">
      <c r="O45" s="44"/>
      <c r="P45" s="44"/>
      <c r="Q45" s="44"/>
      <c r="R45" s="44"/>
      <c r="S45" s="44"/>
      <c r="T45" s="44"/>
      <c r="U45" s="44"/>
      <c r="V45" s="44"/>
      <c r="W45" s="44"/>
      <c r="X45" s="44"/>
      <c r="Y45" s="44"/>
      <c r="Z45" s="44"/>
      <c r="AA45" s="44"/>
      <c r="AB45" s="44"/>
    </row>
    <row r="46" spans="15:28">
      <c r="O46" s="44"/>
      <c r="P46" s="44"/>
      <c r="Q46" s="44"/>
      <c r="R46" s="44"/>
      <c r="S46" s="44"/>
      <c r="T46" s="44"/>
      <c r="U46" s="44"/>
      <c r="V46" s="44"/>
      <c r="W46" s="44"/>
      <c r="X46" s="44"/>
      <c r="Y46" s="44"/>
      <c r="Z46" s="44"/>
      <c r="AA46" s="44"/>
      <c r="AB46" s="44"/>
    </row>
    <row r="47" spans="15:28">
      <c r="O47" s="44"/>
      <c r="P47" s="44"/>
      <c r="Q47" s="44"/>
      <c r="R47" s="44"/>
      <c r="S47" s="44"/>
      <c r="T47" s="44"/>
      <c r="U47" s="44"/>
      <c r="V47" s="44"/>
      <c r="W47" s="44"/>
      <c r="X47" s="44"/>
      <c r="Y47" s="44"/>
      <c r="Z47" s="44"/>
      <c r="AA47" s="44"/>
      <c r="AB47" s="44"/>
    </row>
    <row r="48" spans="15:28">
      <c r="O48" s="44"/>
      <c r="P48" s="44"/>
      <c r="Q48" s="44"/>
      <c r="R48" s="44"/>
      <c r="S48" s="44"/>
      <c r="T48" s="44"/>
      <c r="U48" s="44"/>
      <c r="V48" s="44"/>
      <c r="W48" s="44"/>
      <c r="X48" s="44"/>
      <c r="Y48" s="44"/>
      <c r="Z48" s="44"/>
      <c r="AA48" s="44"/>
      <c r="AB48" s="44"/>
    </row>
    <row r="49" spans="15:28">
      <c r="O49" s="44"/>
      <c r="P49" s="44"/>
      <c r="Q49" s="44"/>
      <c r="R49" s="44"/>
      <c r="S49" s="44"/>
      <c r="T49" s="44"/>
      <c r="U49" s="44"/>
      <c r="V49" s="44"/>
      <c r="W49" s="44"/>
      <c r="X49" s="44"/>
      <c r="Y49" s="44"/>
      <c r="Z49" s="44"/>
      <c r="AA49" s="44"/>
      <c r="AB49" s="44"/>
    </row>
    <row r="50" spans="15:28">
      <c r="O50" s="44"/>
      <c r="P50" s="44"/>
      <c r="Q50" s="44"/>
      <c r="R50" s="44"/>
      <c r="S50" s="44"/>
      <c r="T50" s="44"/>
      <c r="U50" s="44"/>
      <c r="V50" s="44"/>
      <c r="W50" s="44"/>
      <c r="X50" s="44"/>
      <c r="Y50" s="44"/>
      <c r="Z50" s="44"/>
      <c r="AA50" s="44"/>
      <c r="AB50" s="44"/>
    </row>
    <row r="51" spans="15:28">
      <c r="O51" s="44"/>
      <c r="P51" s="44"/>
      <c r="Q51" s="44"/>
      <c r="R51" s="44"/>
      <c r="S51" s="44"/>
      <c r="T51" s="44"/>
      <c r="U51" s="44"/>
      <c r="V51" s="44"/>
      <c r="W51" s="44"/>
      <c r="X51" s="44"/>
      <c r="Y51" s="44"/>
      <c r="Z51" s="44"/>
      <c r="AA51" s="44"/>
      <c r="AB51" s="44"/>
    </row>
    <row r="52" spans="15:28">
      <c r="O52" s="44"/>
      <c r="P52" s="44"/>
      <c r="Q52" s="44"/>
      <c r="R52" s="44"/>
      <c r="S52" s="44"/>
      <c r="T52" s="44"/>
      <c r="U52" s="44"/>
      <c r="V52" s="44"/>
      <c r="W52" s="44"/>
      <c r="X52" s="44"/>
      <c r="Y52" s="44"/>
      <c r="Z52" s="44"/>
      <c r="AA52" s="44"/>
      <c r="AB52" s="44"/>
    </row>
    <row r="53" spans="15:28">
      <c r="O53" s="44"/>
      <c r="P53" s="44"/>
      <c r="Q53" s="44"/>
      <c r="R53" s="44"/>
      <c r="S53" s="44"/>
      <c r="T53" s="44"/>
      <c r="U53" s="44"/>
      <c r="V53" s="44"/>
      <c r="W53" s="44"/>
      <c r="X53" s="44"/>
      <c r="Y53" s="44"/>
      <c r="Z53" s="44"/>
      <c r="AA53" s="44"/>
      <c r="AB53" s="44"/>
    </row>
    <row r="54" spans="15:28">
      <c r="O54" s="44"/>
      <c r="P54" s="44"/>
      <c r="Q54" s="44"/>
      <c r="R54" s="44"/>
      <c r="S54" s="44"/>
      <c r="T54" s="44"/>
      <c r="U54" s="44"/>
      <c r="V54" s="44"/>
      <c r="W54" s="44"/>
      <c r="X54" s="44"/>
      <c r="Y54" s="44"/>
      <c r="Z54" s="44"/>
      <c r="AA54" s="44"/>
      <c r="AB54" s="44"/>
    </row>
    <row r="55" spans="15:28">
      <c r="O55" s="44"/>
      <c r="P55" s="44"/>
      <c r="Q55" s="44"/>
      <c r="R55" s="44"/>
      <c r="S55" s="44"/>
      <c r="T55" s="44"/>
      <c r="U55" s="44"/>
      <c r="V55" s="44"/>
      <c r="W55" s="44"/>
      <c r="X55" s="44"/>
      <c r="Y55" s="44"/>
      <c r="Z55" s="44"/>
      <c r="AA55" s="44"/>
      <c r="AB55" s="44"/>
    </row>
    <row r="56" spans="15:28">
      <c r="O56" s="44"/>
      <c r="P56" s="44"/>
      <c r="Q56" s="44"/>
      <c r="R56" s="44"/>
      <c r="S56" s="44"/>
      <c r="T56" s="44"/>
      <c r="U56" s="44"/>
      <c r="V56" s="44"/>
      <c r="W56" s="44"/>
      <c r="X56" s="44"/>
      <c r="Y56" s="44"/>
      <c r="Z56" s="44"/>
      <c r="AA56" s="44"/>
      <c r="AB56" s="44"/>
    </row>
    <row r="57" spans="15:28">
      <c r="O57" s="44"/>
      <c r="P57" s="44"/>
      <c r="Q57" s="44"/>
      <c r="R57" s="44"/>
      <c r="S57" s="44"/>
      <c r="T57" s="44"/>
      <c r="U57" s="44"/>
      <c r="V57" s="44"/>
      <c r="W57" s="44"/>
      <c r="X57" s="44"/>
      <c r="Y57" s="44"/>
      <c r="Z57" s="44"/>
      <c r="AA57" s="44"/>
      <c r="AB57" s="44"/>
    </row>
    <row r="58" spans="15:28">
      <c r="O58" s="44"/>
      <c r="P58" s="44"/>
      <c r="Q58" s="44"/>
      <c r="R58" s="44"/>
      <c r="S58" s="44"/>
      <c r="T58" s="44"/>
      <c r="U58" s="44"/>
      <c r="V58" s="44"/>
      <c r="W58" s="44"/>
      <c r="X58" s="44"/>
      <c r="Y58" s="44"/>
      <c r="Z58" s="44"/>
      <c r="AA58" s="44"/>
      <c r="AB58" s="44"/>
    </row>
    <row r="59" spans="15:28">
      <c r="O59" s="44"/>
      <c r="P59" s="44"/>
      <c r="Q59" s="44"/>
      <c r="R59" s="44"/>
      <c r="S59" s="44"/>
      <c r="T59" s="44"/>
      <c r="U59" s="44"/>
      <c r="V59" s="44"/>
      <c r="W59" s="44"/>
      <c r="X59" s="44"/>
      <c r="Y59" s="44"/>
      <c r="Z59" s="44"/>
      <c r="AA59" s="44"/>
      <c r="AB59" s="44"/>
    </row>
    <row r="60" spans="15:28">
      <c r="O60" s="44"/>
      <c r="P60" s="44"/>
      <c r="Q60" s="44"/>
      <c r="R60" s="44"/>
      <c r="S60" s="44"/>
      <c r="T60" s="44"/>
      <c r="U60" s="44"/>
      <c r="V60" s="44"/>
      <c r="W60" s="44"/>
      <c r="X60" s="44"/>
      <c r="Y60" s="44"/>
      <c r="Z60" s="44"/>
      <c r="AA60" s="44"/>
      <c r="AB60" s="44"/>
    </row>
    <row r="61" spans="15:28">
      <c r="O61" s="44"/>
      <c r="P61" s="44"/>
      <c r="Q61" s="44"/>
      <c r="R61" s="44"/>
      <c r="S61" s="44"/>
      <c r="T61" s="44"/>
      <c r="U61" s="44"/>
      <c r="V61" s="44"/>
      <c r="W61" s="44"/>
      <c r="X61" s="44"/>
      <c r="Y61" s="44"/>
      <c r="Z61" s="44"/>
      <c r="AA61" s="44"/>
      <c r="AB61" s="44"/>
    </row>
    <row r="62" spans="15:28">
      <c r="O62" s="44"/>
      <c r="P62" s="44"/>
      <c r="Q62" s="44"/>
      <c r="R62" s="44"/>
      <c r="S62" s="44"/>
      <c r="T62" s="44"/>
      <c r="U62" s="44"/>
      <c r="V62" s="44"/>
      <c r="W62" s="44"/>
      <c r="X62" s="44"/>
      <c r="Y62" s="44"/>
      <c r="Z62" s="44"/>
      <c r="AA62" s="44"/>
      <c r="AB62" s="44"/>
    </row>
    <row r="63" spans="15:28">
      <c r="O63" s="44"/>
      <c r="P63" s="44"/>
      <c r="Q63" s="44"/>
      <c r="R63" s="44"/>
      <c r="S63" s="44"/>
      <c r="T63" s="44"/>
      <c r="U63" s="44"/>
      <c r="V63" s="44"/>
      <c r="W63" s="44"/>
      <c r="X63" s="44"/>
      <c r="Y63" s="44"/>
      <c r="Z63" s="44"/>
      <c r="AA63" s="44"/>
      <c r="AB63" s="44"/>
    </row>
    <row r="64" spans="15:28">
      <c r="O64" s="44"/>
      <c r="P64" s="44"/>
      <c r="Q64" s="44"/>
      <c r="R64" s="44"/>
      <c r="S64" s="44"/>
      <c r="T64" s="44"/>
      <c r="U64" s="44"/>
      <c r="V64" s="44"/>
      <c r="W64" s="44"/>
      <c r="X64" s="44"/>
      <c r="Y64" s="44"/>
      <c r="Z64" s="44"/>
      <c r="AA64" s="44"/>
      <c r="AB64" s="44"/>
    </row>
    <row r="65" spans="15:28">
      <c r="O65" s="44"/>
      <c r="P65" s="44"/>
      <c r="Q65" s="44"/>
      <c r="R65" s="44"/>
      <c r="S65" s="44"/>
      <c r="T65" s="44"/>
      <c r="U65" s="44"/>
      <c r="V65" s="44"/>
      <c r="W65" s="44"/>
      <c r="X65" s="44"/>
      <c r="Y65" s="44"/>
      <c r="Z65" s="44"/>
      <c r="AA65" s="44"/>
      <c r="AB65" s="44"/>
    </row>
    <row r="66" spans="15:28">
      <c r="O66" s="44"/>
      <c r="P66" s="44"/>
      <c r="Q66" s="44"/>
      <c r="R66" s="44"/>
      <c r="S66" s="44"/>
      <c r="T66" s="44"/>
      <c r="U66" s="44"/>
      <c r="V66" s="44"/>
      <c r="W66" s="44"/>
      <c r="X66" s="44"/>
      <c r="Y66" s="44"/>
      <c r="Z66" s="44"/>
      <c r="AA66" s="44"/>
      <c r="AB66" s="44"/>
    </row>
    <row r="67" spans="15:28">
      <c r="O67" s="44"/>
      <c r="P67" s="44"/>
      <c r="Q67" s="44"/>
      <c r="R67" s="44"/>
      <c r="S67" s="44"/>
      <c r="T67" s="44"/>
      <c r="U67" s="44"/>
      <c r="V67" s="44"/>
      <c r="W67" s="44"/>
      <c r="X67" s="44"/>
      <c r="Y67" s="44"/>
      <c r="Z67" s="44"/>
      <c r="AA67" s="44"/>
      <c r="AB67" s="44"/>
    </row>
    <row r="68" spans="15:28">
      <c r="O68" s="44"/>
      <c r="P68" s="44"/>
      <c r="Q68" s="44"/>
      <c r="R68" s="44"/>
      <c r="S68" s="44"/>
      <c r="T68" s="44"/>
      <c r="U68" s="44"/>
      <c r="V68" s="44"/>
      <c r="W68" s="44"/>
      <c r="X68" s="44"/>
      <c r="Y68" s="44"/>
      <c r="Z68" s="44"/>
      <c r="AA68" s="44"/>
      <c r="AB68" s="44"/>
    </row>
    <row r="69" spans="15:28">
      <c r="O69" s="44"/>
      <c r="P69" s="44"/>
      <c r="Q69" s="44"/>
      <c r="R69" s="44"/>
      <c r="S69" s="44"/>
      <c r="T69" s="44"/>
      <c r="U69" s="44"/>
      <c r="V69" s="44"/>
      <c r="W69" s="44"/>
      <c r="X69" s="44"/>
      <c r="Y69" s="44"/>
      <c r="Z69" s="44"/>
      <c r="AA69" s="44"/>
      <c r="AB69" s="44"/>
    </row>
    <row r="70" spans="15:28">
      <c r="O70" s="44"/>
      <c r="P70" s="44"/>
      <c r="Q70" s="44"/>
      <c r="R70" s="44"/>
      <c r="S70" s="44"/>
      <c r="T70" s="44"/>
      <c r="U70" s="44"/>
      <c r="V70" s="44"/>
      <c r="W70" s="44"/>
      <c r="X70" s="44"/>
      <c r="Y70" s="44"/>
      <c r="Z70" s="44"/>
      <c r="AA70" s="44"/>
      <c r="AB70" s="44"/>
    </row>
    <row r="71" spans="15:28">
      <c r="O71" s="44"/>
      <c r="P71" s="44"/>
      <c r="Q71" s="44"/>
      <c r="R71" s="44"/>
      <c r="S71" s="44"/>
      <c r="T71" s="44"/>
      <c r="U71" s="44"/>
      <c r="V71" s="44"/>
      <c r="W71" s="44"/>
      <c r="X71" s="44"/>
      <c r="Y71" s="44"/>
      <c r="Z71" s="44"/>
      <c r="AA71" s="44"/>
      <c r="AB71" s="44"/>
    </row>
  </sheetData>
  <sheetProtection algorithmName="SHA-512" hashValue="vIv215cZfXKKCg0YOGg+JBdvBLJ2zyFhEw7oSZIqkPwsdXHsO1or4rW80WeJ8wnjc7M2pOqweyoQjSShRnSnlQ==" saltValue="ZA6/6Z2V+A2PEBRxG7Z83Q==" spinCount="100000" sheet="1" objects="1" scenarios="1" selectLockedCells="1" selectUnlockedCells="1"/>
  <mergeCells count="1">
    <mergeCell ref="P3:AA35"/>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06900-9C3E-4BCC-B734-6F696D1A2D5E}">
  <dimension ref="L2:AD79"/>
  <sheetViews>
    <sheetView zoomScale="55" zoomScaleNormal="55" workbookViewId="0">
      <selection activeCell="X76" sqref="X76:AC77"/>
    </sheetView>
  </sheetViews>
  <sheetFormatPr defaultColWidth="9.140625" defaultRowHeight="15"/>
  <cols>
    <col min="1" max="16384" width="9.140625" style="33"/>
  </cols>
  <sheetData>
    <row r="2" spans="16:30">
      <c r="P2" s="34"/>
      <c r="Q2" s="34"/>
      <c r="R2" s="34"/>
      <c r="S2" s="34"/>
      <c r="T2" s="34"/>
      <c r="U2" s="34"/>
      <c r="V2" s="34"/>
      <c r="W2" s="34"/>
      <c r="X2" s="34"/>
      <c r="Y2" s="34"/>
      <c r="Z2" s="34"/>
      <c r="AA2" s="34"/>
      <c r="AB2" s="34"/>
      <c r="AC2" s="34"/>
      <c r="AD2" s="34"/>
    </row>
    <row r="3" spans="16:30">
      <c r="P3" s="34"/>
      <c r="Q3" s="34"/>
      <c r="R3" s="34"/>
      <c r="S3" s="34"/>
      <c r="T3" s="34"/>
      <c r="U3" s="34"/>
      <c r="V3" s="34"/>
      <c r="W3" s="34"/>
      <c r="X3" s="34"/>
      <c r="Y3" s="34"/>
      <c r="Z3" s="34"/>
      <c r="AA3" s="34"/>
      <c r="AB3" s="34"/>
      <c r="AC3" s="34"/>
      <c r="AD3" s="34"/>
    </row>
    <row r="4" spans="16:30">
      <c r="P4" s="34"/>
      <c r="Q4" s="34"/>
      <c r="R4" s="34"/>
      <c r="S4" s="34"/>
      <c r="T4" s="34"/>
      <c r="U4" s="34"/>
      <c r="V4" s="34"/>
      <c r="W4" s="34"/>
      <c r="X4" s="34"/>
      <c r="Y4" s="34"/>
      <c r="Z4" s="34"/>
      <c r="AA4" s="34"/>
      <c r="AB4" s="34"/>
      <c r="AC4" s="34"/>
      <c r="AD4" s="34"/>
    </row>
    <row r="5" spans="16:30">
      <c r="P5" s="34"/>
      <c r="Q5" s="34"/>
      <c r="R5" s="34"/>
      <c r="S5" s="34"/>
      <c r="T5" s="34"/>
      <c r="U5" s="34"/>
      <c r="V5" s="34"/>
      <c r="W5" s="34"/>
      <c r="X5" s="34"/>
      <c r="Y5" s="34"/>
      <c r="Z5" s="34"/>
      <c r="AA5" s="34"/>
      <c r="AB5" s="34"/>
      <c r="AC5" s="34"/>
      <c r="AD5" s="34"/>
    </row>
    <row r="6" spans="16:30">
      <c r="P6" s="34"/>
      <c r="Q6" s="34"/>
      <c r="R6" s="34"/>
      <c r="S6" s="34"/>
      <c r="T6" s="34"/>
      <c r="U6" s="34"/>
      <c r="V6" s="34"/>
      <c r="W6" s="34"/>
      <c r="X6" s="34"/>
      <c r="Y6" s="34"/>
      <c r="Z6" s="34"/>
      <c r="AA6" s="34"/>
      <c r="AB6" s="34"/>
      <c r="AC6" s="34"/>
      <c r="AD6" s="34"/>
    </row>
    <row r="7" spans="16:30">
      <c r="P7" s="34"/>
      <c r="Q7" s="34"/>
      <c r="R7" s="34"/>
      <c r="S7" s="34"/>
      <c r="T7" s="34"/>
      <c r="U7" s="34"/>
      <c r="V7" s="34"/>
      <c r="W7" s="34"/>
      <c r="X7" s="34"/>
      <c r="Y7" s="34"/>
      <c r="Z7" s="34"/>
      <c r="AA7" s="34"/>
      <c r="AB7" s="34"/>
      <c r="AC7" s="34"/>
      <c r="AD7" s="34"/>
    </row>
    <row r="8" spans="16:30">
      <c r="P8" s="34"/>
      <c r="Q8" s="34"/>
      <c r="R8" s="34"/>
      <c r="S8" s="34"/>
      <c r="T8" s="34"/>
      <c r="U8" s="34"/>
      <c r="V8" s="34"/>
      <c r="W8" s="34"/>
      <c r="X8" s="34"/>
      <c r="Y8" s="34"/>
      <c r="Z8" s="34"/>
      <c r="AA8" s="34"/>
      <c r="AB8" s="34"/>
      <c r="AC8" s="34"/>
      <c r="AD8" s="34"/>
    </row>
    <row r="9" spans="16:30">
      <c r="P9" s="34"/>
      <c r="Q9" s="34"/>
      <c r="R9" s="34"/>
      <c r="S9" s="34"/>
      <c r="T9" s="34"/>
      <c r="U9" s="34"/>
      <c r="V9" s="34"/>
      <c r="W9" s="34"/>
      <c r="X9" s="34"/>
      <c r="Y9" s="34"/>
      <c r="Z9" s="34"/>
      <c r="AA9" s="34"/>
      <c r="AB9" s="34"/>
      <c r="AC9" s="34"/>
      <c r="AD9" s="34"/>
    </row>
    <row r="10" spans="16:30">
      <c r="P10" s="34"/>
      <c r="Q10" s="34"/>
      <c r="R10" s="34"/>
      <c r="S10" s="34"/>
      <c r="T10" s="34"/>
      <c r="U10" s="34"/>
      <c r="V10" s="34"/>
      <c r="W10" s="34"/>
      <c r="X10" s="34"/>
      <c r="Y10" s="34"/>
      <c r="Z10" s="34"/>
      <c r="AA10" s="34"/>
      <c r="AB10" s="34"/>
      <c r="AC10" s="34"/>
      <c r="AD10" s="34"/>
    </row>
    <row r="11" spans="16:30">
      <c r="P11" s="34"/>
      <c r="Q11" s="34"/>
      <c r="R11" s="34"/>
      <c r="S11" s="34"/>
      <c r="T11" s="34"/>
      <c r="U11" s="34"/>
      <c r="V11" s="34"/>
      <c r="W11" s="34"/>
      <c r="X11" s="34"/>
      <c r="Y11" s="34"/>
      <c r="Z11" s="34"/>
      <c r="AA11" s="34"/>
      <c r="AB11" s="34"/>
      <c r="AC11" s="34"/>
      <c r="AD11" s="34"/>
    </row>
    <row r="12" spans="16:30">
      <c r="P12" s="34"/>
      <c r="Q12" s="34"/>
      <c r="R12" s="34"/>
      <c r="S12" s="34"/>
      <c r="T12" s="34"/>
      <c r="U12" s="34"/>
      <c r="V12" s="34"/>
      <c r="W12" s="34"/>
      <c r="X12" s="34"/>
      <c r="Y12" s="34"/>
      <c r="Z12" s="34"/>
      <c r="AA12" s="34"/>
      <c r="AB12" s="34"/>
      <c r="AC12" s="34"/>
      <c r="AD12" s="34"/>
    </row>
    <row r="13" spans="16:30">
      <c r="P13" s="34"/>
      <c r="Q13" s="34"/>
      <c r="R13" s="34"/>
      <c r="S13" s="34"/>
      <c r="T13" s="34"/>
      <c r="U13" s="34"/>
      <c r="V13" s="34"/>
      <c r="W13" s="34"/>
      <c r="X13" s="34"/>
      <c r="Y13" s="34"/>
      <c r="Z13" s="34"/>
      <c r="AA13" s="34"/>
      <c r="AB13" s="34"/>
      <c r="AC13" s="34"/>
      <c r="AD13" s="34"/>
    </row>
    <row r="14" spans="16:30">
      <c r="P14" s="34"/>
      <c r="Q14" s="34"/>
      <c r="R14" s="34"/>
      <c r="S14" s="34"/>
      <c r="T14" s="34"/>
      <c r="U14" s="34"/>
      <c r="V14" s="34"/>
      <c r="W14" s="34"/>
      <c r="X14" s="34"/>
      <c r="Y14" s="34"/>
      <c r="Z14" s="34"/>
      <c r="AA14" s="34"/>
      <c r="AB14" s="34"/>
      <c r="AC14" s="34"/>
      <c r="AD14" s="34"/>
    </row>
    <row r="15" spans="16:30">
      <c r="P15" s="34"/>
      <c r="Q15" s="34"/>
      <c r="R15" s="34"/>
      <c r="S15" s="34"/>
      <c r="T15" s="34"/>
      <c r="U15" s="34"/>
      <c r="V15" s="34"/>
      <c r="W15" s="34"/>
      <c r="X15" s="34"/>
      <c r="Y15" s="34"/>
      <c r="Z15" s="34"/>
      <c r="AA15" s="34"/>
      <c r="AB15" s="34"/>
      <c r="AC15" s="34"/>
      <c r="AD15" s="34"/>
    </row>
    <row r="16" spans="16:30">
      <c r="P16" s="34"/>
      <c r="Q16" s="34"/>
      <c r="R16" s="34"/>
      <c r="S16" s="34"/>
      <c r="T16" s="34"/>
      <c r="U16" s="34"/>
      <c r="V16" s="34"/>
      <c r="W16" s="34"/>
      <c r="X16" s="34"/>
      <c r="Y16" s="34"/>
      <c r="Z16" s="34"/>
      <c r="AA16" s="34"/>
      <c r="AB16" s="34"/>
      <c r="AC16" s="34"/>
      <c r="AD16" s="34"/>
    </row>
    <row r="17" spans="12:30">
      <c r="P17" s="34"/>
      <c r="Q17" s="34"/>
      <c r="R17" s="34"/>
      <c r="S17" s="34"/>
      <c r="T17" s="34"/>
      <c r="U17" s="34"/>
      <c r="V17" s="34"/>
      <c r="W17" s="34"/>
      <c r="X17" s="34"/>
      <c r="Y17" s="34"/>
      <c r="Z17" s="34"/>
      <c r="AA17" s="34"/>
      <c r="AB17" s="34"/>
      <c r="AC17" s="34"/>
      <c r="AD17" s="34"/>
    </row>
    <row r="18" spans="12:30">
      <c r="P18" s="34"/>
      <c r="Q18" s="34"/>
      <c r="R18" s="34"/>
      <c r="S18" s="34"/>
      <c r="T18" s="34"/>
      <c r="U18" s="34"/>
      <c r="V18" s="34"/>
      <c r="W18" s="34"/>
      <c r="X18" s="34"/>
      <c r="Y18" s="34"/>
      <c r="Z18" s="34"/>
      <c r="AA18" s="34"/>
      <c r="AB18" s="34"/>
      <c r="AC18" s="34"/>
      <c r="AD18" s="34"/>
    </row>
    <row r="19" spans="12:30">
      <c r="P19" s="34"/>
      <c r="Q19" s="34"/>
      <c r="R19" s="34"/>
      <c r="S19" s="34"/>
      <c r="T19" s="34"/>
      <c r="U19" s="34"/>
      <c r="V19" s="34"/>
      <c r="W19" s="34"/>
      <c r="X19" s="34"/>
      <c r="Y19" s="34"/>
      <c r="Z19" s="34"/>
      <c r="AA19" s="34"/>
      <c r="AB19" s="34"/>
      <c r="AC19" s="34"/>
      <c r="AD19" s="34"/>
    </row>
    <row r="20" spans="12:30" ht="17.25" customHeight="1">
      <c r="P20" s="34"/>
      <c r="Q20" s="34"/>
      <c r="R20" s="34"/>
      <c r="S20" s="34"/>
      <c r="T20" s="34"/>
      <c r="U20" s="34"/>
      <c r="V20" s="34"/>
      <c r="W20" s="34"/>
      <c r="X20" s="34"/>
      <c r="Y20" s="34"/>
      <c r="Z20" s="34"/>
      <c r="AA20" s="34"/>
      <c r="AB20" s="34"/>
      <c r="AC20" s="34"/>
      <c r="AD20" s="34"/>
    </row>
    <row r="21" spans="12:30" ht="24.75" customHeight="1">
      <c r="P21" s="34"/>
      <c r="Q21" s="34"/>
      <c r="R21" s="34"/>
      <c r="S21" s="34"/>
      <c r="T21" s="34"/>
      <c r="U21" s="34"/>
      <c r="V21" s="34"/>
      <c r="W21" s="34"/>
      <c r="X21" s="34"/>
      <c r="Y21" s="34"/>
      <c r="Z21" s="34"/>
      <c r="AA21" s="34"/>
      <c r="AB21" s="34"/>
      <c r="AC21" s="34"/>
      <c r="AD21" s="34"/>
    </row>
    <row r="22" spans="12:30" ht="21" customHeight="1">
      <c r="L22" s="37"/>
      <c r="P22" s="34"/>
      <c r="Q22" s="34"/>
      <c r="R22" s="34"/>
      <c r="S22" s="34"/>
      <c r="T22" s="34"/>
      <c r="U22" s="34"/>
      <c r="V22" s="34"/>
      <c r="W22" s="34"/>
      <c r="X22" s="56">
        <v>0</v>
      </c>
      <c r="Y22" s="56"/>
      <c r="Z22" s="56"/>
      <c r="AA22" s="56"/>
      <c r="AB22" s="56"/>
      <c r="AC22" s="56"/>
      <c r="AD22" s="34"/>
    </row>
    <row r="23" spans="12:30" ht="16.5" customHeight="1">
      <c r="P23" s="34"/>
      <c r="Q23" s="34"/>
      <c r="R23" s="34"/>
      <c r="S23" s="34"/>
      <c r="T23" s="34"/>
      <c r="U23" s="34"/>
      <c r="V23" s="34"/>
      <c r="W23" s="34"/>
      <c r="X23" s="56"/>
      <c r="Y23" s="56"/>
      <c r="Z23" s="56"/>
      <c r="AA23" s="56"/>
      <c r="AB23" s="56"/>
      <c r="AC23" s="56"/>
      <c r="AD23" s="34"/>
    </row>
    <row r="24" spans="12:30">
      <c r="P24" s="34"/>
      <c r="Q24" s="34"/>
      <c r="R24" s="34"/>
      <c r="S24" s="34"/>
      <c r="T24" s="34"/>
      <c r="U24" s="34"/>
      <c r="V24" s="34"/>
      <c r="W24" s="34"/>
      <c r="X24" s="34"/>
      <c r="Y24" s="34"/>
      <c r="Z24" s="34"/>
      <c r="AA24" s="34"/>
      <c r="AB24" s="34"/>
      <c r="AC24" s="34"/>
      <c r="AD24" s="34"/>
    </row>
    <row r="25" spans="12:30">
      <c r="P25" s="34"/>
      <c r="Q25" s="34"/>
      <c r="R25" s="34"/>
      <c r="S25" s="34"/>
      <c r="T25" s="34"/>
      <c r="U25" s="34"/>
      <c r="V25" s="34"/>
      <c r="W25" s="34"/>
      <c r="X25" s="34"/>
      <c r="Y25" s="34"/>
      <c r="Z25" s="34"/>
      <c r="AA25" s="34"/>
      <c r="AB25" s="34"/>
      <c r="AC25" s="34"/>
      <c r="AD25" s="34"/>
    </row>
    <row r="26" spans="12:30">
      <c r="P26" s="34"/>
      <c r="Q26" s="34"/>
      <c r="R26" s="34"/>
      <c r="S26" s="34"/>
      <c r="T26" s="34"/>
      <c r="U26" s="34"/>
      <c r="V26" s="34"/>
      <c r="W26" s="34"/>
      <c r="X26" s="34"/>
      <c r="Y26" s="34"/>
      <c r="Z26" s="34"/>
      <c r="AA26" s="34"/>
      <c r="AB26" s="34"/>
      <c r="AC26" s="34"/>
      <c r="AD26" s="34"/>
    </row>
    <row r="27" spans="12:30">
      <c r="P27" s="34"/>
      <c r="Q27" s="34"/>
      <c r="R27" s="34"/>
      <c r="S27" s="34"/>
      <c r="T27" s="34"/>
      <c r="U27" s="34"/>
      <c r="V27" s="34"/>
      <c r="W27" s="34"/>
      <c r="X27" s="34"/>
      <c r="Y27" s="34"/>
      <c r="Z27" s="34"/>
      <c r="AA27" s="34"/>
      <c r="AB27" s="34"/>
      <c r="AC27" s="34"/>
      <c r="AD27" s="34"/>
    </row>
    <row r="28" spans="12:30">
      <c r="P28" s="34"/>
      <c r="Q28" s="34"/>
      <c r="R28" s="34"/>
      <c r="S28" s="34"/>
      <c r="T28" s="34"/>
      <c r="U28" s="34"/>
      <c r="V28" s="34"/>
      <c r="W28" s="34"/>
      <c r="X28" s="34"/>
      <c r="Y28" s="34"/>
      <c r="Z28" s="34"/>
      <c r="AA28" s="34"/>
      <c r="AB28" s="34"/>
      <c r="AC28" s="34"/>
      <c r="AD28" s="34"/>
    </row>
    <row r="29" spans="12:30">
      <c r="P29" s="34"/>
      <c r="Q29" s="34"/>
      <c r="R29" s="34"/>
      <c r="S29" s="34"/>
      <c r="T29" s="34"/>
      <c r="U29" s="34"/>
      <c r="V29" s="34"/>
      <c r="W29" s="34"/>
      <c r="X29" s="34"/>
      <c r="Y29" s="34"/>
      <c r="Z29" s="34"/>
      <c r="AA29" s="34"/>
      <c r="AB29" s="34"/>
      <c r="AC29" s="34"/>
      <c r="AD29" s="34"/>
    </row>
    <row r="30" spans="12:30">
      <c r="P30" s="34"/>
      <c r="Q30" s="34"/>
      <c r="R30" s="34"/>
      <c r="S30" s="34"/>
      <c r="T30" s="34"/>
      <c r="U30" s="34"/>
      <c r="V30" s="34"/>
      <c r="W30" s="34"/>
      <c r="X30" s="34"/>
      <c r="Y30" s="34"/>
      <c r="Z30" s="34"/>
      <c r="AA30" s="34"/>
      <c r="AB30" s="34"/>
      <c r="AC30" s="34"/>
      <c r="AD30" s="34"/>
    </row>
    <row r="31" spans="12:30">
      <c r="P31" s="34"/>
      <c r="Q31" s="34"/>
      <c r="R31" s="34"/>
      <c r="S31" s="34"/>
      <c r="T31" s="34"/>
      <c r="U31" s="34"/>
      <c r="V31" s="34"/>
      <c r="W31" s="34"/>
      <c r="X31" s="34"/>
      <c r="Y31" s="34"/>
      <c r="Z31" s="34"/>
      <c r="AA31" s="34"/>
      <c r="AB31" s="34"/>
      <c r="AC31" s="34"/>
      <c r="AD31" s="34"/>
    </row>
    <row r="32" spans="12:30">
      <c r="P32" s="34"/>
      <c r="Q32" s="34"/>
      <c r="R32" s="34"/>
      <c r="S32" s="34"/>
      <c r="T32" s="34"/>
      <c r="U32" s="34"/>
      <c r="V32" s="34"/>
      <c r="W32" s="34"/>
      <c r="X32" s="34"/>
      <c r="Y32" s="34"/>
      <c r="Z32" s="34"/>
      <c r="AA32" s="34"/>
      <c r="AB32" s="34"/>
      <c r="AC32" s="34"/>
      <c r="AD32" s="34"/>
    </row>
    <row r="33" spans="16:30">
      <c r="P33" s="34"/>
      <c r="Q33" s="34"/>
      <c r="R33" s="34"/>
      <c r="S33" s="34"/>
      <c r="T33" s="34"/>
      <c r="U33" s="34"/>
      <c r="V33" s="34"/>
      <c r="W33" s="34"/>
      <c r="X33" s="34"/>
      <c r="Y33" s="34"/>
      <c r="Z33" s="34"/>
      <c r="AA33" s="34"/>
      <c r="AB33" s="34"/>
      <c r="AC33" s="34"/>
      <c r="AD33" s="34"/>
    </row>
    <row r="34" spans="16:30">
      <c r="P34" s="34"/>
      <c r="Q34" s="34"/>
      <c r="R34" s="34"/>
      <c r="S34" s="34"/>
      <c r="T34" s="34"/>
      <c r="U34" s="34"/>
      <c r="V34" s="34"/>
      <c r="W34" s="34"/>
      <c r="X34" s="34"/>
      <c r="Y34" s="34"/>
      <c r="Z34" s="34"/>
      <c r="AA34" s="34"/>
      <c r="AB34" s="34"/>
      <c r="AC34" s="34"/>
      <c r="AD34" s="34"/>
    </row>
    <row r="35" spans="16:30" ht="15" customHeight="1">
      <c r="P35" s="34"/>
      <c r="Q35" s="34"/>
      <c r="R35" s="34"/>
      <c r="S35" s="34"/>
      <c r="T35" s="34"/>
      <c r="U35" s="34"/>
      <c r="V35" s="34"/>
      <c r="W35" s="34"/>
      <c r="X35" s="35"/>
      <c r="Y35" s="35"/>
      <c r="Z35" s="35"/>
      <c r="AA35" s="35"/>
      <c r="AB35" s="35"/>
      <c r="AC35" s="35"/>
      <c r="AD35" s="34"/>
    </row>
    <row r="36" spans="16:30" ht="15" customHeight="1">
      <c r="P36" s="34"/>
      <c r="Q36" s="34"/>
      <c r="R36" s="34"/>
      <c r="S36" s="34"/>
      <c r="T36" s="34"/>
      <c r="U36" s="34"/>
      <c r="V36" s="34"/>
      <c r="W36" s="34"/>
      <c r="X36" s="56">
        <v>0</v>
      </c>
      <c r="Y36" s="56"/>
      <c r="Z36" s="56"/>
      <c r="AA36" s="56"/>
      <c r="AB36" s="56"/>
      <c r="AC36" s="56"/>
      <c r="AD36" s="34"/>
    </row>
    <row r="37" spans="16:30" ht="21.75" customHeight="1">
      <c r="P37" s="34"/>
      <c r="Q37" s="34"/>
      <c r="R37" s="34"/>
      <c r="S37" s="34"/>
      <c r="T37" s="34"/>
      <c r="U37" s="34"/>
      <c r="V37" s="34"/>
      <c r="W37" s="34"/>
      <c r="X37" s="56"/>
      <c r="Y37" s="56"/>
      <c r="Z37" s="56"/>
      <c r="AA37" s="56"/>
      <c r="AB37" s="56"/>
      <c r="AC37" s="56"/>
      <c r="AD37" s="34"/>
    </row>
    <row r="38" spans="16:30" ht="15.75" customHeight="1">
      <c r="P38" s="34"/>
      <c r="Q38" s="34"/>
      <c r="R38" s="34"/>
      <c r="S38" s="34"/>
      <c r="T38" s="34"/>
      <c r="U38" s="34"/>
      <c r="V38" s="34"/>
      <c r="W38" s="34"/>
      <c r="X38" s="35"/>
      <c r="Y38" s="35"/>
      <c r="Z38" s="35"/>
      <c r="AA38" s="35"/>
      <c r="AB38" s="35"/>
      <c r="AC38" s="35"/>
      <c r="AD38" s="34"/>
    </row>
    <row r="39" spans="16:30">
      <c r="P39" s="34"/>
      <c r="Q39" s="34"/>
      <c r="R39" s="34"/>
      <c r="S39" s="34"/>
      <c r="T39" s="34"/>
      <c r="U39" s="34"/>
      <c r="V39" s="34"/>
      <c r="W39" s="34"/>
      <c r="X39" s="34"/>
      <c r="Y39" s="34"/>
      <c r="Z39" s="34"/>
      <c r="AA39" s="34"/>
      <c r="AB39" s="34"/>
      <c r="AC39" s="34"/>
      <c r="AD39" s="34"/>
    </row>
    <row r="40" spans="16:30">
      <c r="P40" s="34"/>
      <c r="Q40" s="34"/>
      <c r="R40" s="34"/>
      <c r="S40" s="34"/>
      <c r="T40" s="34"/>
      <c r="U40" s="34"/>
      <c r="V40" s="34"/>
      <c r="W40" s="34"/>
      <c r="X40" s="34"/>
      <c r="Y40" s="34"/>
      <c r="Z40" s="34"/>
      <c r="AA40" s="34"/>
      <c r="AB40" s="34"/>
      <c r="AC40" s="34"/>
      <c r="AD40" s="34"/>
    </row>
    <row r="41" spans="16:30">
      <c r="P41" s="34"/>
      <c r="Q41" s="34"/>
      <c r="R41" s="34"/>
      <c r="S41" s="34"/>
      <c r="T41" s="34"/>
      <c r="U41" s="34"/>
      <c r="V41" s="34"/>
      <c r="W41" s="34"/>
      <c r="X41" s="34"/>
      <c r="Y41" s="34"/>
      <c r="Z41" s="34"/>
      <c r="AA41" s="34"/>
      <c r="AB41" s="34"/>
      <c r="AC41" s="34"/>
      <c r="AD41" s="34"/>
    </row>
    <row r="42" spans="16:30">
      <c r="P42" s="34"/>
      <c r="Q42" s="34"/>
      <c r="R42" s="34"/>
      <c r="S42" s="34"/>
      <c r="T42" s="34"/>
      <c r="U42" s="34"/>
      <c r="V42" s="34"/>
      <c r="W42" s="34"/>
      <c r="X42" s="34"/>
      <c r="Y42" s="34"/>
      <c r="Z42" s="34"/>
      <c r="AA42" s="34"/>
      <c r="AB42" s="34"/>
      <c r="AC42" s="34"/>
      <c r="AD42" s="34"/>
    </row>
    <row r="43" spans="16:30">
      <c r="P43" s="34"/>
      <c r="Q43" s="34"/>
      <c r="R43" s="34"/>
      <c r="S43" s="34"/>
      <c r="T43" s="34"/>
      <c r="U43" s="34"/>
      <c r="V43" s="34"/>
      <c r="W43" s="34"/>
      <c r="X43" s="34"/>
      <c r="Y43" s="34"/>
      <c r="Z43" s="34"/>
      <c r="AA43" s="34"/>
      <c r="AB43" s="34"/>
      <c r="AC43" s="34"/>
      <c r="AD43" s="34"/>
    </row>
    <row r="44" spans="16:30">
      <c r="P44" s="34"/>
      <c r="Q44" s="34"/>
      <c r="R44" s="34"/>
      <c r="S44" s="34"/>
      <c r="T44" s="34"/>
      <c r="U44" s="34"/>
      <c r="V44" s="34"/>
      <c r="W44" s="34"/>
      <c r="X44" s="34"/>
      <c r="Y44" s="34"/>
      <c r="Z44" s="34"/>
      <c r="AA44" s="34"/>
      <c r="AB44" s="34"/>
      <c r="AC44" s="34"/>
      <c r="AD44" s="34"/>
    </row>
    <row r="45" spans="16:30">
      <c r="P45" s="34"/>
      <c r="Q45" s="34"/>
      <c r="R45" s="34"/>
      <c r="S45" s="34"/>
      <c r="T45" s="34"/>
      <c r="U45" s="34"/>
      <c r="V45" s="34"/>
      <c r="W45" s="34"/>
      <c r="X45" s="34"/>
      <c r="Y45" s="34"/>
      <c r="Z45" s="34"/>
      <c r="AA45" s="34"/>
      <c r="AB45" s="34"/>
      <c r="AC45" s="34"/>
      <c r="AD45" s="34"/>
    </row>
    <row r="46" spans="16:30">
      <c r="P46" s="34"/>
      <c r="Q46" s="34"/>
      <c r="R46" s="34"/>
      <c r="S46" s="34"/>
      <c r="T46" s="34"/>
      <c r="U46" s="34"/>
      <c r="V46" s="34"/>
      <c r="W46" s="34"/>
      <c r="X46" s="34"/>
      <c r="Y46" s="34"/>
      <c r="Z46" s="34"/>
      <c r="AA46" s="34"/>
      <c r="AB46" s="34"/>
      <c r="AC46" s="34"/>
      <c r="AD46" s="34"/>
    </row>
    <row r="47" spans="16:30">
      <c r="P47" s="34"/>
      <c r="Q47" s="34"/>
      <c r="R47" s="34"/>
      <c r="S47" s="34"/>
      <c r="T47" s="34"/>
      <c r="U47" s="34"/>
      <c r="V47" s="34"/>
      <c r="W47" s="34"/>
      <c r="X47" s="34"/>
      <c r="Y47" s="34"/>
      <c r="Z47" s="34"/>
      <c r="AA47" s="34"/>
      <c r="AB47" s="34"/>
      <c r="AC47" s="34"/>
      <c r="AD47" s="34"/>
    </row>
    <row r="48" spans="16:30">
      <c r="P48" s="34"/>
      <c r="Q48" s="34"/>
      <c r="R48" s="34"/>
      <c r="S48" s="34"/>
      <c r="T48" s="34"/>
      <c r="U48" s="34"/>
      <c r="V48" s="34"/>
      <c r="W48" s="34"/>
      <c r="X48" s="34"/>
      <c r="Y48" s="34"/>
      <c r="Z48" s="34"/>
      <c r="AA48" s="34"/>
      <c r="AB48" s="34"/>
      <c r="AC48" s="34"/>
      <c r="AD48" s="34"/>
    </row>
    <row r="49" spans="16:30">
      <c r="P49" s="34"/>
      <c r="Q49" s="34"/>
      <c r="R49" s="34"/>
      <c r="S49" s="34"/>
      <c r="T49" s="34"/>
      <c r="U49" s="34"/>
      <c r="V49" s="34"/>
      <c r="W49" s="34"/>
      <c r="X49" s="56">
        <v>0</v>
      </c>
      <c r="Y49" s="56"/>
      <c r="Z49" s="56"/>
      <c r="AA49" s="56"/>
      <c r="AB49" s="56"/>
      <c r="AC49" s="56"/>
      <c r="AD49" s="34"/>
    </row>
    <row r="50" spans="16:30">
      <c r="P50" s="34"/>
      <c r="Q50" s="34"/>
      <c r="R50" s="34"/>
      <c r="S50" s="34"/>
      <c r="T50" s="34"/>
      <c r="U50" s="34"/>
      <c r="V50" s="34"/>
      <c r="W50" s="34"/>
      <c r="X50" s="56"/>
      <c r="Y50" s="56"/>
      <c r="Z50" s="56"/>
      <c r="AA50" s="56"/>
      <c r="AB50" s="56"/>
      <c r="AC50" s="56"/>
      <c r="AD50" s="34"/>
    </row>
    <row r="51" spans="16:30">
      <c r="P51" s="34"/>
      <c r="Q51" s="34"/>
      <c r="R51" s="34"/>
      <c r="S51" s="34"/>
      <c r="T51" s="34"/>
      <c r="U51" s="34"/>
      <c r="V51" s="34"/>
      <c r="W51" s="34"/>
      <c r="X51" s="53"/>
      <c r="Y51" s="43"/>
      <c r="Z51" s="43"/>
      <c r="AA51" s="43"/>
      <c r="AB51" s="43"/>
      <c r="AC51" s="43"/>
      <c r="AD51" s="34"/>
    </row>
    <row r="52" spans="16:30">
      <c r="P52" s="34"/>
      <c r="Q52" s="34"/>
      <c r="R52" s="34"/>
      <c r="S52" s="34"/>
      <c r="T52" s="34"/>
      <c r="U52" s="34"/>
      <c r="V52" s="34"/>
      <c r="W52" s="34"/>
      <c r="X52" s="43"/>
      <c r="Y52" s="43"/>
      <c r="Z52" s="43"/>
      <c r="AA52" s="43"/>
      <c r="AB52" s="43"/>
      <c r="AC52" s="43"/>
      <c r="AD52" s="34"/>
    </row>
    <row r="53" spans="16:30">
      <c r="P53" s="34"/>
      <c r="Q53" s="34"/>
      <c r="R53" s="34"/>
      <c r="S53" s="34"/>
      <c r="T53" s="34"/>
      <c r="U53" s="34"/>
      <c r="V53" s="34"/>
      <c r="W53" s="34"/>
      <c r="X53" s="43"/>
      <c r="Y53" s="43"/>
      <c r="Z53" s="43"/>
      <c r="AA53" s="43"/>
      <c r="AB53" s="43"/>
      <c r="AC53" s="43"/>
      <c r="AD53" s="34"/>
    </row>
    <row r="54" spans="16:30">
      <c r="P54" s="34"/>
      <c r="Q54" s="34"/>
      <c r="R54" s="34"/>
      <c r="S54" s="34"/>
      <c r="T54" s="34"/>
      <c r="U54" s="34"/>
      <c r="V54" s="34"/>
      <c r="W54" s="34"/>
      <c r="X54" s="43"/>
      <c r="Y54" s="43"/>
      <c r="Z54" s="43"/>
      <c r="AA54" s="43"/>
      <c r="AB54" s="43"/>
      <c r="AC54" s="43"/>
      <c r="AD54" s="34"/>
    </row>
    <row r="55" spans="16:30">
      <c r="P55" s="34"/>
      <c r="Q55" s="34"/>
      <c r="R55" s="34"/>
      <c r="S55" s="34"/>
      <c r="T55" s="34"/>
      <c r="U55" s="34"/>
      <c r="V55" s="34"/>
      <c r="W55" s="34"/>
      <c r="X55" s="43"/>
      <c r="Y55" s="43"/>
      <c r="Z55" s="43"/>
      <c r="AA55" s="43"/>
      <c r="AB55" s="43"/>
      <c r="AC55" s="43"/>
      <c r="AD55" s="34"/>
    </row>
    <row r="56" spans="16:30">
      <c r="P56" s="34"/>
      <c r="Q56" s="34"/>
      <c r="R56" s="34"/>
      <c r="S56" s="34"/>
      <c r="T56" s="34"/>
      <c r="U56" s="34"/>
      <c r="V56" s="34"/>
      <c r="W56" s="34"/>
      <c r="X56" s="43"/>
      <c r="Y56" s="43"/>
      <c r="Z56" s="43"/>
      <c r="AA56" s="43"/>
      <c r="AB56" s="43"/>
      <c r="AC56" s="43"/>
      <c r="AD56" s="34"/>
    </row>
    <row r="57" spans="16:30">
      <c r="P57" s="34"/>
      <c r="Q57" s="34"/>
      <c r="R57" s="34"/>
      <c r="S57" s="34"/>
      <c r="T57" s="34"/>
      <c r="U57" s="34"/>
      <c r="V57" s="34"/>
      <c r="W57" s="34"/>
      <c r="X57" s="43"/>
      <c r="Y57" s="43"/>
      <c r="Z57" s="43"/>
      <c r="AA57" s="43"/>
      <c r="AB57" s="43"/>
      <c r="AC57" s="43"/>
      <c r="AD57" s="34"/>
    </row>
    <row r="58" spans="16:30">
      <c r="P58" s="34"/>
      <c r="Q58" s="34"/>
      <c r="R58" s="34"/>
      <c r="S58" s="34"/>
      <c r="T58" s="34"/>
      <c r="U58" s="34"/>
      <c r="V58" s="34"/>
      <c r="W58" s="34"/>
      <c r="X58" s="43"/>
      <c r="Y58" s="43"/>
      <c r="Z58" s="43"/>
      <c r="AA58" s="43"/>
      <c r="AB58" s="43"/>
      <c r="AC58" s="43"/>
      <c r="AD58" s="34"/>
    </row>
    <row r="59" spans="16:30">
      <c r="P59" s="34"/>
      <c r="Q59" s="34"/>
      <c r="R59" s="34"/>
      <c r="S59" s="34"/>
      <c r="T59" s="34"/>
      <c r="U59" s="34"/>
      <c r="V59" s="34"/>
      <c r="W59" s="34"/>
      <c r="X59" s="43"/>
      <c r="Y59" s="43"/>
      <c r="Z59" s="43"/>
      <c r="AA59" s="43"/>
      <c r="AB59" s="43"/>
      <c r="AC59" s="43"/>
      <c r="AD59" s="34"/>
    </row>
    <row r="60" spans="16:30">
      <c r="P60" s="34"/>
      <c r="Q60" s="34"/>
      <c r="R60" s="34"/>
      <c r="S60" s="34"/>
      <c r="T60" s="34"/>
      <c r="U60" s="34"/>
      <c r="V60" s="34"/>
      <c r="W60" s="34"/>
      <c r="X60" s="43"/>
      <c r="Y60" s="43"/>
      <c r="Z60" s="43"/>
      <c r="AA60" s="43"/>
      <c r="AB60" s="43"/>
      <c r="AC60" s="43"/>
      <c r="AD60" s="34"/>
    </row>
    <row r="61" spans="16:30">
      <c r="P61" s="34"/>
      <c r="Q61" s="34"/>
      <c r="R61" s="34"/>
      <c r="S61" s="34"/>
      <c r="T61" s="34"/>
      <c r="U61" s="34"/>
      <c r="V61" s="34"/>
      <c r="W61" s="34"/>
      <c r="X61" s="43"/>
      <c r="Y61" s="43"/>
      <c r="Z61" s="43"/>
      <c r="AA61" s="43"/>
      <c r="AB61" s="43"/>
      <c r="AC61" s="43"/>
      <c r="AD61" s="34"/>
    </row>
    <row r="62" spans="16:30" ht="12.75" customHeight="1">
      <c r="P62" s="34"/>
      <c r="Q62" s="34"/>
      <c r="R62" s="34"/>
      <c r="S62" s="34"/>
      <c r="T62" s="34"/>
      <c r="U62" s="34"/>
      <c r="V62" s="34"/>
      <c r="W62" s="34"/>
      <c r="X62" s="56">
        <v>0</v>
      </c>
      <c r="Y62" s="56"/>
      <c r="Z62" s="56"/>
      <c r="AA62" s="56"/>
      <c r="AB62" s="56"/>
      <c r="AC62" s="56"/>
      <c r="AD62" s="34"/>
    </row>
    <row r="63" spans="16:30" ht="16.5" customHeight="1">
      <c r="P63" s="34"/>
      <c r="Q63" s="34"/>
      <c r="R63" s="34"/>
      <c r="S63" s="34"/>
      <c r="T63" s="34"/>
      <c r="U63" s="34"/>
      <c r="V63" s="34"/>
      <c r="W63" s="34"/>
      <c r="X63" s="56"/>
      <c r="Y63" s="56"/>
      <c r="Z63" s="56"/>
      <c r="AA63" s="56"/>
      <c r="AB63" s="56"/>
      <c r="AC63" s="56"/>
      <c r="AD63" s="34"/>
    </row>
    <row r="64" spans="16:30" ht="7.5" customHeight="1">
      <c r="P64" s="34"/>
      <c r="Q64" s="34"/>
      <c r="R64" s="34"/>
      <c r="S64" s="34"/>
      <c r="T64" s="34"/>
      <c r="U64" s="34"/>
      <c r="V64" s="34"/>
      <c r="W64" s="34"/>
      <c r="X64" s="36"/>
      <c r="Y64" s="36"/>
      <c r="Z64" s="36"/>
      <c r="AA64" s="36"/>
      <c r="AB64" s="36"/>
      <c r="AC64" s="54"/>
      <c r="AD64" s="34"/>
    </row>
    <row r="65" spans="16:30">
      <c r="P65" s="34"/>
      <c r="Q65" s="34"/>
      <c r="R65" s="34"/>
      <c r="S65" s="34"/>
      <c r="T65" s="34"/>
      <c r="U65" s="34"/>
      <c r="V65" s="34"/>
      <c r="W65" s="34"/>
      <c r="X65" s="34"/>
      <c r="Y65" s="34"/>
      <c r="Z65" s="34"/>
      <c r="AA65" s="34"/>
      <c r="AB65" s="34"/>
      <c r="AC65" s="34"/>
      <c r="AD65" s="34"/>
    </row>
    <row r="66" spans="16:30">
      <c r="P66" s="34"/>
      <c r="Q66" s="34"/>
      <c r="R66" s="34"/>
      <c r="S66" s="34"/>
      <c r="T66" s="34"/>
      <c r="U66" s="34"/>
      <c r="V66" s="34"/>
      <c r="W66" s="34"/>
      <c r="X66" s="34"/>
      <c r="Y66" s="34"/>
      <c r="Z66" s="34"/>
      <c r="AA66" s="34"/>
      <c r="AB66" s="34"/>
      <c r="AC66" s="34"/>
      <c r="AD66" s="34"/>
    </row>
    <row r="67" spans="16:30">
      <c r="P67" s="34"/>
      <c r="Q67" s="34"/>
      <c r="R67" s="34"/>
      <c r="S67" s="34"/>
      <c r="T67" s="34"/>
      <c r="U67" s="34"/>
      <c r="V67" s="34"/>
      <c r="W67" s="34"/>
      <c r="X67" s="34"/>
      <c r="Y67" s="34"/>
      <c r="Z67" s="34"/>
      <c r="AA67" s="34"/>
      <c r="AB67" s="34"/>
      <c r="AC67" s="34"/>
      <c r="AD67" s="34"/>
    </row>
    <row r="68" spans="16:30">
      <c r="P68" s="34"/>
      <c r="Q68" s="34"/>
      <c r="R68" s="34"/>
      <c r="S68" s="34"/>
      <c r="T68" s="34"/>
      <c r="U68" s="34"/>
      <c r="V68" s="34"/>
      <c r="W68" s="34"/>
      <c r="X68" s="34"/>
      <c r="Y68" s="34"/>
      <c r="Z68" s="34"/>
      <c r="AA68" s="34"/>
      <c r="AB68" s="34"/>
      <c r="AC68" s="34"/>
      <c r="AD68" s="34"/>
    </row>
    <row r="69" spans="16:30">
      <c r="P69" s="34"/>
      <c r="Q69" s="34"/>
      <c r="R69" s="34"/>
      <c r="S69" s="34"/>
      <c r="T69" s="34"/>
      <c r="U69" s="34"/>
      <c r="V69" s="34"/>
      <c r="W69" s="34"/>
      <c r="X69" s="34"/>
      <c r="Y69" s="34"/>
      <c r="Z69" s="34"/>
      <c r="AA69" s="34"/>
      <c r="AB69" s="34"/>
      <c r="AC69" s="34"/>
      <c r="AD69" s="34"/>
    </row>
    <row r="70" spans="16:30">
      <c r="P70" s="34"/>
      <c r="Q70" s="34"/>
      <c r="R70" s="34"/>
      <c r="S70" s="34"/>
      <c r="T70" s="34"/>
      <c r="U70" s="34"/>
      <c r="V70" s="34"/>
      <c r="W70" s="34"/>
      <c r="X70" s="34"/>
      <c r="Y70" s="34"/>
      <c r="Z70" s="34"/>
      <c r="AA70" s="34"/>
      <c r="AB70" s="34"/>
      <c r="AC70" s="34"/>
      <c r="AD70" s="34"/>
    </row>
    <row r="71" spans="16:30">
      <c r="P71" s="34"/>
      <c r="Q71" s="34"/>
      <c r="R71" s="34"/>
      <c r="S71" s="34"/>
      <c r="T71" s="34"/>
      <c r="U71" s="34"/>
      <c r="V71" s="34"/>
      <c r="W71" s="34"/>
      <c r="X71" s="34"/>
      <c r="Y71" s="34"/>
      <c r="Z71" s="34"/>
      <c r="AA71" s="34"/>
      <c r="AB71" s="34"/>
      <c r="AC71" s="34"/>
      <c r="AD71" s="34"/>
    </row>
    <row r="72" spans="16:30" hidden="1">
      <c r="P72" s="34"/>
      <c r="Q72" s="34"/>
      <c r="R72" s="34"/>
      <c r="S72" s="34"/>
      <c r="T72" s="34"/>
      <c r="U72" s="34"/>
      <c r="V72" s="34"/>
      <c r="W72" s="34"/>
      <c r="X72" s="34"/>
      <c r="Y72" s="34"/>
      <c r="Z72" s="34"/>
      <c r="AA72" s="34"/>
      <c r="AB72" s="34"/>
      <c r="AC72" s="34"/>
      <c r="AD72" s="34"/>
    </row>
    <row r="73" spans="16:30">
      <c r="P73" s="34"/>
      <c r="Q73" s="34"/>
      <c r="R73" s="34"/>
      <c r="S73" s="34"/>
      <c r="T73" s="34"/>
      <c r="U73" s="34"/>
      <c r="V73" s="34"/>
      <c r="W73" s="34"/>
      <c r="X73" s="34"/>
      <c r="Y73" s="34"/>
      <c r="Z73" s="34"/>
      <c r="AA73" s="34"/>
      <c r="AB73" s="34"/>
      <c r="AC73" s="34"/>
      <c r="AD73" s="34"/>
    </row>
    <row r="74" spans="16:30">
      <c r="P74" s="34"/>
      <c r="Q74" s="34"/>
      <c r="R74" s="34"/>
      <c r="S74" s="34"/>
      <c r="T74" s="34"/>
      <c r="U74" s="34"/>
      <c r="V74" s="34"/>
      <c r="W74" s="34"/>
      <c r="X74" s="34"/>
      <c r="Y74" s="34"/>
      <c r="Z74" s="34"/>
      <c r="AA74" s="34"/>
      <c r="AB74" s="34"/>
      <c r="AC74" s="34"/>
      <c r="AD74" s="34"/>
    </row>
    <row r="75" spans="16:30">
      <c r="P75" s="34"/>
      <c r="Q75" s="34"/>
      <c r="R75" s="34"/>
      <c r="S75" s="34"/>
      <c r="T75" s="34"/>
      <c r="U75" s="34"/>
      <c r="V75" s="34"/>
      <c r="W75" s="34"/>
      <c r="X75" s="34"/>
      <c r="Y75" s="34"/>
      <c r="Z75" s="34"/>
      <c r="AA75" s="34"/>
      <c r="AB75" s="34"/>
      <c r="AC75" s="34"/>
      <c r="AD75" s="34"/>
    </row>
    <row r="76" spans="16:30">
      <c r="P76" s="34"/>
      <c r="Q76" s="34"/>
      <c r="R76" s="34"/>
      <c r="S76" s="34"/>
      <c r="T76" s="34"/>
      <c r="U76" s="34"/>
      <c r="V76" s="34"/>
      <c r="W76" s="34"/>
      <c r="X76" s="56">
        <v>0</v>
      </c>
      <c r="Y76" s="56"/>
      <c r="Z76" s="56"/>
      <c r="AA76" s="56"/>
      <c r="AB76" s="56"/>
      <c r="AC76" s="56"/>
      <c r="AD76" s="34"/>
    </row>
    <row r="77" spans="16:30">
      <c r="P77" s="34"/>
      <c r="Q77" s="34"/>
      <c r="R77" s="34"/>
      <c r="S77" s="34"/>
      <c r="T77" s="34"/>
      <c r="U77" s="34"/>
      <c r="V77" s="34"/>
      <c r="W77" s="34"/>
      <c r="X77" s="56"/>
      <c r="Y77" s="56"/>
      <c r="Z77" s="56"/>
      <c r="AA77" s="56"/>
      <c r="AB77" s="56"/>
      <c r="AC77" s="56"/>
      <c r="AD77" s="34"/>
    </row>
    <row r="78" spans="16:30">
      <c r="P78" s="34"/>
      <c r="Q78" s="34"/>
      <c r="R78" s="34"/>
      <c r="S78" s="34"/>
      <c r="T78" s="34"/>
      <c r="U78" s="34"/>
      <c r="V78" s="34"/>
      <c r="W78" s="34"/>
      <c r="X78" s="34"/>
      <c r="Y78" s="34"/>
      <c r="Z78" s="34"/>
      <c r="AA78" s="34"/>
      <c r="AB78" s="34"/>
      <c r="AC78" s="34"/>
      <c r="AD78" s="34"/>
    </row>
    <row r="79" spans="16:30">
      <c r="P79" s="34"/>
      <c r="Q79" s="34"/>
      <c r="R79" s="34"/>
      <c r="S79" s="34"/>
      <c r="T79" s="34"/>
      <c r="U79" s="34"/>
      <c r="V79" s="34"/>
      <c r="W79" s="34"/>
      <c r="X79" s="34"/>
      <c r="Y79" s="34"/>
      <c r="Z79" s="34"/>
      <c r="AA79" s="34"/>
      <c r="AB79" s="34"/>
      <c r="AC79" s="34"/>
      <c r="AD79" s="34"/>
    </row>
  </sheetData>
  <sheetProtection algorithmName="SHA-512" hashValue="By6WpCSwkOq6SANJD8S4E+wEKLFLkE5NnCHt8Ykz4/Pfi3A8o7U19SOmbJm1stpk6fGY+vKmormsLvOnCnWFRQ==" saltValue="Bob3Pd7MY13wzmkzG//68Q==" spinCount="100000" sheet="1" objects="1" scenarios="1" selectLockedCells="1"/>
  <mergeCells count="5">
    <mergeCell ref="X49:AC50"/>
    <mergeCell ref="X62:AC63"/>
    <mergeCell ref="X76:AC77"/>
    <mergeCell ref="X22:AC23"/>
    <mergeCell ref="X36:AC37"/>
  </mergeCells>
  <dataValidations count="2">
    <dataValidation type="custom" allowBlank="1" showInputMessage="1" showErrorMessage="1" prompt="Insert actual claims amount here." sqref="Y64:AB64" xr:uid="{6B029778-42A1-469C-9FE2-30C47E74F15C}">
      <formula1>OR(Y64=0, Y64&gt;=2500)</formula1>
    </dataValidation>
    <dataValidation type="custom" allowBlank="1" showInputMessage="1" showErrorMessage="1" sqref="X22:AC23 X36:AC37 X49:AC50 X62:AC63 X76:AC77 X64 AC64" xr:uid="{43C9A1D0-40E1-4619-87B0-8A8649B8ED88}">
      <formula1>OR(X22=0, X22&gt;=2500)</formula1>
    </dataValidation>
  </dataValidations>
  <pageMargins left="0.25" right="0.25" top="0.75" bottom="0.75" header="0.3" footer="0.3"/>
  <pageSetup paperSize="8"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69DD2-96E6-4589-87BF-E5AA39B1305D}">
  <dimension ref="B1:H66"/>
  <sheetViews>
    <sheetView topLeftCell="A27" workbookViewId="0">
      <selection activeCell="C42" sqref="C42:E42"/>
    </sheetView>
  </sheetViews>
  <sheetFormatPr defaultColWidth="9.140625" defaultRowHeight="12" outlineLevelRow="1"/>
  <cols>
    <col min="1" max="1" width="4" style="1" customWidth="1"/>
    <col min="2" max="2" width="9.140625" style="1"/>
    <col min="3" max="3" width="57.140625" style="2" customWidth="1"/>
    <col min="4" max="4" width="6" style="3" customWidth="1"/>
    <col min="5" max="5" width="8.7109375" style="3" customWidth="1"/>
    <col min="6" max="6" width="9.140625" style="1"/>
    <col min="7" max="7" width="3.7109375" style="1" customWidth="1"/>
    <col min="8" max="8" width="39.7109375" style="1" customWidth="1"/>
    <col min="9" max="16384" width="9.140625" style="1"/>
  </cols>
  <sheetData>
    <row r="1" spans="2:8" ht="12.75" thickBot="1"/>
    <row r="2" spans="2:8">
      <c r="B2" s="4"/>
      <c r="C2" s="5"/>
      <c r="D2" s="6"/>
      <c r="E2" s="6"/>
      <c r="F2" s="7"/>
    </row>
    <row r="3" spans="2:8">
      <c r="B3" s="8"/>
      <c r="C3" s="9" t="s">
        <v>0</v>
      </c>
      <c r="D3" s="10"/>
      <c r="E3" s="10"/>
      <c r="F3" s="11"/>
    </row>
    <row r="4" spans="2:8">
      <c r="B4" s="8"/>
      <c r="C4" s="12"/>
      <c r="D4" s="10"/>
      <c r="E4" s="10"/>
      <c r="F4" s="11"/>
    </row>
    <row r="5" spans="2:8" ht="12.75" thickBot="1">
      <c r="B5" s="8"/>
      <c r="C5" s="57" t="s">
        <v>1</v>
      </c>
      <c r="D5" s="58"/>
      <c r="E5" s="59"/>
      <c r="F5" s="11"/>
    </row>
    <row r="6" spans="2:8" ht="12.75" thickBot="1">
      <c r="B6" s="8"/>
      <c r="C6" s="13" t="s">
        <v>2</v>
      </c>
      <c r="D6" s="60" t="s">
        <v>3</v>
      </c>
      <c r="E6" s="61"/>
      <c r="F6" s="11"/>
      <c r="H6" s="14"/>
    </row>
    <row r="7" spans="2:8" ht="14.25" customHeight="1" thickBot="1">
      <c r="B7" s="8"/>
      <c r="C7" s="15" t="s">
        <v>4</v>
      </c>
      <c r="D7" s="16" t="str">
        <f>IF($D$6&lt;="FY2025", "60%", IF($D$6="FY2026", "30%", IF($D$6="FY2027", "0%", "")))</f>
        <v>60%</v>
      </c>
      <c r="E7" s="17" t="s">
        <v>5</v>
      </c>
      <c r="F7" s="11"/>
      <c r="H7" s="62"/>
    </row>
    <row r="8" spans="2:8" ht="15" customHeight="1" thickBot="1">
      <c r="B8" s="8"/>
      <c r="C8" s="15" t="s">
        <v>6</v>
      </c>
      <c r="D8" s="16" t="str">
        <f>IF($D$6&lt;="FY2025", "40%", IF($D$6="FY2026", "20%", IF($D$6="FY2027", "20%", "")))</f>
        <v>40%</v>
      </c>
      <c r="E8" s="17" t="s">
        <v>5</v>
      </c>
      <c r="F8" s="11"/>
      <c r="H8" s="62"/>
    </row>
    <row r="9" spans="2:8" ht="15" hidden="1" customHeight="1">
      <c r="B9" s="8"/>
      <c r="C9" s="18" t="s">
        <v>7</v>
      </c>
      <c r="D9" s="63">
        <v>5</v>
      </c>
      <c r="E9" s="64"/>
      <c r="F9" s="11"/>
      <c r="H9" s="62"/>
    </row>
    <row r="10" spans="2:8" ht="16.5" customHeight="1" thickBot="1">
      <c r="B10" s="8"/>
      <c r="C10" s="65" t="s">
        <v>8</v>
      </c>
      <c r="D10" s="66"/>
      <c r="E10" s="67"/>
      <c r="F10" s="11"/>
      <c r="H10" s="62"/>
    </row>
    <row r="11" spans="2:8" ht="16.5" customHeight="1" thickBot="1">
      <c r="B11" s="8"/>
      <c r="C11" s="19" t="s">
        <v>9</v>
      </c>
      <c r="D11" s="68">
        <f>'EFR Calculator'!X22</f>
        <v>0</v>
      </c>
      <c r="E11" s="69"/>
      <c r="F11" s="11"/>
      <c r="H11" s="62"/>
    </row>
    <row r="12" spans="2:8" ht="15" customHeight="1" outlineLevel="1" thickBot="1">
      <c r="B12" s="8"/>
      <c r="C12" s="70" t="s">
        <v>10</v>
      </c>
      <c r="D12" s="71"/>
      <c r="E12" s="72"/>
      <c r="F12" s="11"/>
      <c r="H12" s="62"/>
    </row>
    <row r="13" spans="2:8" ht="15" customHeight="1" outlineLevel="1" thickBot="1">
      <c r="B13" s="8"/>
      <c r="C13" s="20" t="s">
        <v>11</v>
      </c>
      <c r="D13" s="73">
        <f>MIN(250000 * $D$7, IF($D$6="FY2025", 150000, IF($D$6="FY2026", 75000, IF($D$6="FY2027", 0, 150000))))</f>
        <v>150000</v>
      </c>
      <c r="E13" s="74"/>
      <c r="F13" s="11"/>
      <c r="H13" s="62"/>
    </row>
    <row r="14" spans="2:8" ht="15" customHeight="1" outlineLevel="1" thickBot="1">
      <c r="B14" s="8"/>
      <c r="C14" s="20" t="s">
        <v>12</v>
      </c>
      <c r="D14" s="73">
        <f>MIN(250000 * $D$8, IF($D$6="FY2025", 100000, IF($D$6="FY2026", 50000, IF($D$6="FY2027", 50000, 100000))))</f>
        <v>100000</v>
      </c>
      <c r="E14" s="74"/>
      <c r="F14" s="11"/>
      <c r="H14" s="62"/>
    </row>
    <row r="15" spans="2:8" ht="14.25" customHeight="1" outlineLevel="1" thickBot="1">
      <c r="B15" s="8"/>
      <c r="C15" s="21" t="s">
        <v>13</v>
      </c>
      <c r="D15" s="78">
        <f>SUM(D13+D14)</f>
        <v>250000</v>
      </c>
      <c r="E15" s="79"/>
      <c r="F15" s="11"/>
    </row>
    <row r="16" spans="2:8" ht="18" customHeight="1" outlineLevel="1" thickBot="1">
      <c r="B16" s="8"/>
      <c r="C16" s="70" t="s">
        <v>14</v>
      </c>
      <c r="D16" s="71"/>
      <c r="E16" s="72"/>
      <c r="F16" s="11"/>
    </row>
    <row r="17" spans="2:6" ht="15.75" customHeight="1" outlineLevel="1" thickBot="1">
      <c r="B17" s="8"/>
      <c r="C17" s="20" t="s">
        <v>15</v>
      </c>
      <c r="D17" s="80">
        <f>MIN(D11 * D7, 150000)</f>
        <v>0</v>
      </c>
      <c r="E17" s="81"/>
      <c r="F17" s="11"/>
    </row>
    <row r="18" spans="2:6" ht="15" customHeight="1" outlineLevel="1" thickBot="1">
      <c r="B18" s="8"/>
      <c r="C18" s="20" t="s">
        <v>16</v>
      </c>
      <c r="D18" s="82">
        <f>MIN(D11*D8, D14)</f>
        <v>0</v>
      </c>
      <c r="E18" s="83"/>
      <c r="F18" s="11"/>
    </row>
    <row r="19" spans="2:6" ht="15" customHeight="1" thickBot="1">
      <c r="B19" s="8"/>
      <c r="C19" s="22" t="s">
        <v>17</v>
      </c>
      <c r="D19" s="84">
        <f>SUM(D17:E18)</f>
        <v>0</v>
      </c>
      <c r="E19" s="85"/>
      <c r="F19" s="11"/>
    </row>
    <row r="20" spans="2:6" ht="16.5" customHeight="1" thickBot="1">
      <c r="B20" s="8"/>
      <c r="C20" s="65" t="s">
        <v>18</v>
      </c>
      <c r="D20" s="66"/>
      <c r="E20" s="67"/>
      <c r="F20" s="11"/>
    </row>
    <row r="21" spans="2:6" ht="18" customHeight="1" thickBot="1">
      <c r="B21" s="8"/>
      <c r="C21" s="19" t="s">
        <v>9</v>
      </c>
      <c r="D21" s="68">
        <f>'EFR Calculator'!X36</f>
        <v>0</v>
      </c>
      <c r="E21" s="69"/>
      <c r="F21" s="11"/>
    </row>
    <row r="22" spans="2:6" ht="12.75" outlineLevel="1" thickBot="1">
      <c r="B22" s="8"/>
      <c r="C22" s="70" t="s">
        <v>10</v>
      </c>
      <c r="D22" s="71"/>
      <c r="E22" s="72"/>
      <c r="F22" s="11"/>
    </row>
    <row r="23" spans="2:6" ht="12.75" outlineLevel="1" thickBot="1">
      <c r="B23" s="8"/>
      <c r="C23" s="23" t="s">
        <v>19</v>
      </c>
      <c r="D23" s="86">
        <f>MIN(250000 * $D$7, IF($D$6="FY2025", 150000 - D17, IF($D$6="FY2026", 75000 - D17, IF($D$6="FY2027", 0, 150000 - D17))))</f>
        <v>150000</v>
      </c>
      <c r="E23" s="87"/>
      <c r="F23" s="11"/>
    </row>
    <row r="24" spans="2:6" ht="12.75" outlineLevel="1" thickBot="1">
      <c r="B24" s="8"/>
      <c r="C24" s="20" t="s">
        <v>12</v>
      </c>
      <c r="D24" s="86">
        <f>MIN(250000 * $D$8, IF($D$6="FY2025", 100000, IF($D$6="FY2026", 50000, IF($D$6="FY2027", 50000, 100000))))</f>
        <v>100000</v>
      </c>
      <c r="E24" s="87"/>
      <c r="F24" s="11"/>
    </row>
    <row r="25" spans="2:6" ht="12.75" outlineLevel="1" thickBot="1">
      <c r="B25" s="8"/>
      <c r="C25" s="24" t="s">
        <v>13</v>
      </c>
      <c r="D25" s="88">
        <f>SUM(D23+D24)</f>
        <v>250000</v>
      </c>
      <c r="E25" s="89"/>
      <c r="F25" s="11"/>
    </row>
    <row r="26" spans="2:6" ht="12.75" outlineLevel="1" thickBot="1">
      <c r="B26" s="8"/>
      <c r="C26" s="75" t="s">
        <v>14</v>
      </c>
      <c r="D26" s="76"/>
      <c r="E26" s="77"/>
      <c r="F26" s="11"/>
    </row>
    <row r="27" spans="2:6" ht="12.75" outlineLevel="1" thickBot="1">
      <c r="B27" s="8"/>
      <c r="C27" s="20" t="s">
        <v>15</v>
      </c>
      <c r="D27" s="92">
        <f>MIN(D21 * $D$7, D23)</f>
        <v>0</v>
      </c>
      <c r="E27" s="93"/>
      <c r="F27" s="11"/>
    </row>
    <row r="28" spans="2:6" ht="12.75" outlineLevel="1" thickBot="1">
      <c r="B28" s="8"/>
      <c r="C28" s="20" t="s">
        <v>16</v>
      </c>
      <c r="D28" s="90">
        <f>MIN(D21*D8, D24)</f>
        <v>0</v>
      </c>
      <c r="E28" s="94"/>
      <c r="F28" s="11"/>
    </row>
    <row r="29" spans="2:6" ht="12.75" thickBot="1">
      <c r="B29" s="8"/>
      <c r="C29" s="22" t="s">
        <v>17</v>
      </c>
      <c r="D29" s="95">
        <f>SUM(D27:E28)</f>
        <v>0</v>
      </c>
      <c r="E29" s="96"/>
      <c r="F29" s="11"/>
    </row>
    <row r="30" spans="2:6" ht="12.75" thickBot="1">
      <c r="B30" s="8"/>
      <c r="C30" s="65" t="s">
        <v>20</v>
      </c>
      <c r="D30" s="66"/>
      <c r="E30" s="67"/>
      <c r="F30" s="11"/>
    </row>
    <row r="31" spans="2:6" ht="17.25" customHeight="1" thickBot="1">
      <c r="B31" s="8"/>
      <c r="C31" s="19" t="s">
        <v>9</v>
      </c>
      <c r="D31" s="68">
        <f>'EFR Calculator'!X49</f>
        <v>0</v>
      </c>
      <c r="E31" s="69"/>
      <c r="F31" s="11"/>
    </row>
    <row r="32" spans="2:6" ht="12.75" outlineLevel="1" thickBot="1">
      <c r="B32" s="8"/>
      <c r="C32" s="75" t="s">
        <v>10</v>
      </c>
      <c r="D32" s="76"/>
      <c r="E32" s="77"/>
      <c r="F32" s="11"/>
    </row>
    <row r="33" spans="2:6" ht="12.75" outlineLevel="1" thickBot="1">
      <c r="B33" s="8"/>
      <c r="C33" s="23" t="s">
        <v>19</v>
      </c>
      <c r="D33" s="86">
        <f>MIN(250000 * $D$7, IF($D$6="FY2025", 150000 - D17 - D27, IF($D$6="FY2026", 75000 - D17 - D27, IF($D$6="FY2027", 0, 150000 - D17 - D27))))</f>
        <v>150000</v>
      </c>
      <c r="E33" s="87"/>
      <c r="F33" s="11"/>
    </row>
    <row r="34" spans="2:6" ht="12.75" outlineLevel="1" thickBot="1">
      <c r="B34" s="8"/>
      <c r="C34" s="20" t="s">
        <v>12</v>
      </c>
      <c r="D34" s="86">
        <f>MIN(250000 * $D$8, IF($D$6="FY2025", 100000, IF($D$6="FY2026", 50000, IF($D$6="FY2027", 50000, 100000))))</f>
        <v>100000</v>
      </c>
      <c r="E34" s="87"/>
      <c r="F34" s="11"/>
    </row>
    <row r="35" spans="2:6" ht="12.75" outlineLevel="1" thickBot="1">
      <c r="B35" s="8"/>
      <c r="C35" s="24" t="s">
        <v>13</v>
      </c>
      <c r="D35" s="88">
        <f>SUM(D33+D34)</f>
        <v>250000</v>
      </c>
      <c r="E35" s="89"/>
      <c r="F35" s="11"/>
    </row>
    <row r="36" spans="2:6" ht="12.75" outlineLevel="1" thickBot="1">
      <c r="B36" s="8"/>
      <c r="C36" s="75" t="s">
        <v>14</v>
      </c>
      <c r="D36" s="76"/>
      <c r="E36" s="77"/>
      <c r="F36" s="11"/>
    </row>
    <row r="37" spans="2:6" ht="12.75" outlineLevel="1" thickBot="1">
      <c r="B37" s="8"/>
      <c r="C37" s="20" t="s">
        <v>15</v>
      </c>
      <c r="D37" s="92">
        <f>MIN(D31*$D$7, D33)</f>
        <v>0</v>
      </c>
      <c r="E37" s="93"/>
      <c r="F37" s="11"/>
    </row>
    <row r="38" spans="2:6" ht="12.75" outlineLevel="1" thickBot="1">
      <c r="B38" s="8"/>
      <c r="C38" s="20" t="s">
        <v>16</v>
      </c>
      <c r="D38" s="90">
        <f>MIN(D31*$D$8, D34)</f>
        <v>0</v>
      </c>
      <c r="E38" s="91"/>
      <c r="F38" s="11"/>
    </row>
    <row r="39" spans="2:6" ht="12.75" thickBot="1">
      <c r="B39" s="8"/>
      <c r="C39" s="22" t="s">
        <v>17</v>
      </c>
      <c r="D39" s="95">
        <f>SUM(D37:E38)</f>
        <v>0</v>
      </c>
      <c r="E39" s="96"/>
      <c r="F39" s="11"/>
    </row>
    <row r="40" spans="2:6" ht="12.75" thickBot="1">
      <c r="B40" s="8"/>
      <c r="C40" s="65" t="s">
        <v>21</v>
      </c>
      <c r="D40" s="66"/>
      <c r="E40" s="67"/>
      <c r="F40" s="11"/>
    </row>
    <row r="41" spans="2:6" ht="18" customHeight="1" thickBot="1">
      <c r="B41" s="8"/>
      <c r="C41" s="19" t="s">
        <v>9</v>
      </c>
      <c r="D41" s="68">
        <f>'EFR Calculator'!X62</f>
        <v>0</v>
      </c>
      <c r="E41" s="69"/>
      <c r="F41" s="11"/>
    </row>
    <row r="42" spans="2:6" ht="12.75" outlineLevel="1" thickBot="1">
      <c r="B42" s="8"/>
      <c r="C42" s="75" t="s">
        <v>10</v>
      </c>
      <c r="D42" s="76"/>
      <c r="E42" s="77"/>
      <c r="F42" s="11"/>
    </row>
    <row r="43" spans="2:6" ht="12.75" outlineLevel="1" thickBot="1">
      <c r="B43" s="8"/>
      <c r="C43" s="23" t="s">
        <v>19</v>
      </c>
      <c r="D43" s="86">
        <f>MIN(250000 * $D$7, IF($D$6="FY2025", 150000 - D17 - D27 - D37, IF($D$6="FY2026", 75000 - D17 - D27 - D37, IF($D$6="FY2027", 0, 150000 - D17 - D27 - D37))))</f>
        <v>150000</v>
      </c>
      <c r="E43" s="87"/>
      <c r="F43" s="11"/>
    </row>
    <row r="44" spans="2:6" ht="12.75" outlineLevel="1" thickBot="1">
      <c r="B44" s="8"/>
      <c r="C44" s="20" t="s">
        <v>12</v>
      </c>
      <c r="D44" s="86">
        <f>MIN(250000 * $D$8, IF($D$6="FY2025", 100000, IF($D$6="FY2026", 50000, IF($D$6="FY2027", 50000, 100000))))</f>
        <v>100000</v>
      </c>
      <c r="E44" s="87"/>
      <c r="F44" s="11"/>
    </row>
    <row r="45" spans="2:6" ht="12.75" outlineLevel="1" thickBot="1">
      <c r="B45" s="8"/>
      <c r="C45" s="24" t="s">
        <v>13</v>
      </c>
      <c r="D45" s="88">
        <f>SUM(D43+D44)</f>
        <v>250000</v>
      </c>
      <c r="E45" s="89"/>
      <c r="F45" s="11"/>
    </row>
    <row r="46" spans="2:6" ht="12.75" outlineLevel="1" thickBot="1">
      <c r="B46" s="8"/>
      <c r="C46" s="75" t="s">
        <v>14</v>
      </c>
      <c r="D46" s="76"/>
      <c r="E46" s="77"/>
      <c r="F46" s="11"/>
    </row>
    <row r="47" spans="2:6" ht="12.75" outlineLevel="1" thickBot="1">
      <c r="B47" s="8"/>
      <c r="C47" s="20" t="s">
        <v>15</v>
      </c>
      <c r="D47" s="100">
        <f>MIN(D41*$D$7, D43)</f>
        <v>0</v>
      </c>
      <c r="E47" s="101"/>
      <c r="F47" s="11"/>
    </row>
    <row r="48" spans="2:6" ht="12.75" outlineLevel="1" thickBot="1">
      <c r="B48" s="8"/>
      <c r="C48" s="20" t="s">
        <v>16</v>
      </c>
      <c r="D48" s="102">
        <f>MIN(D41*$D$8, D44)</f>
        <v>0</v>
      </c>
      <c r="E48" s="103"/>
      <c r="F48" s="11"/>
    </row>
    <row r="49" spans="2:6" ht="12.75" thickBot="1">
      <c r="B49" s="8"/>
      <c r="C49" s="22" t="s">
        <v>17</v>
      </c>
      <c r="D49" s="95">
        <f>SUM(D47:E48)</f>
        <v>0</v>
      </c>
      <c r="E49" s="96"/>
      <c r="F49" s="11"/>
    </row>
    <row r="50" spans="2:6" ht="12.75" thickBot="1">
      <c r="B50" s="8"/>
      <c r="C50" s="97" t="s">
        <v>22</v>
      </c>
      <c r="D50" s="98"/>
      <c r="E50" s="99"/>
      <c r="F50" s="11"/>
    </row>
    <row r="51" spans="2:6" ht="18.75" customHeight="1" thickBot="1">
      <c r="B51" s="8"/>
      <c r="C51" s="19" t="s">
        <v>9</v>
      </c>
      <c r="D51" s="68">
        <f>'EFR Calculator'!$X$76</f>
        <v>0</v>
      </c>
      <c r="E51" s="69"/>
      <c r="F51" s="11"/>
    </row>
    <row r="52" spans="2:6" ht="12.75" outlineLevel="1" thickBot="1">
      <c r="B52" s="8"/>
      <c r="C52" s="75" t="s">
        <v>10</v>
      </c>
      <c r="D52" s="76"/>
      <c r="E52" s="77"/>
      <c r="F52" s="11"/>
    </row>
    <row r="53" spans="2:6" ht="12.75" outlineLevel="1" thickBot="1">
      <c r="B53" s="8"/>
      <c r="C53" s="23" t="s">
        <v>19</v>
      </c>
      <c r="D53" s="86">
        <f>MIN(250000 * $D$7, IF($D$6="FY2025", 150000 - D17 - D27 - D37 - D47, IF($D$6="FY2026", 75000 - D17 - D27 - D37 - D47, IF($D$6="FY2027", 0, 150000 - D17 - D27 - D37 - D47))))</f>
        <v>150000</v>
      </c>
      <c r="E53" s="87"/>
      <c r="F53" s="11"/>
    </row>
    <row r="54" spans="2:6" ht="12.75" outlineLevel="1" thickBot="1">
      <c r="B54" s="8"/>
      <c r="C54" s="20" t="s">
        <v>12</v>
      </c>
      <c r="D54" s="86">
        <f>MIN(250000 * $D$8, IF($D$6="FY2025", 100000, IF($D$6="FY2026", 50000, IF($D$6="FY2027", 50000, 100000))))</f>
        <v>100000</v>
      </c>
      <c r="E54" s="87"/>
      <c r="F54" s="11"/>
    </row>
    <row r="55" spans="2:6" ht="12.75" outlineLevel="1" thickBot="1">
      <c r="B55" s="8"/>
      <c r="C55" s="24" t="s">
        <v>13</v>
      </c>
      <c r="D55" s="88">
        <f>SUM(D53+D54)</f>
        <v>250000</v>
      </c>
      <c r="E55" s="89"/>
      <c r="F55" s="11"/>
    </row>
    <row r="56" spans="2:6" ht="12.75" outlineLevel="1" thickBot="1">
      <c r="B56" s="8"/>
      <c r="C56" s="75" t="s">
        <v>14</v>
      </c>
      <c r="D56" s="76"/>
      <c r="E56" s="77"/>
      <c r="F56" s="11"/>
    </row>
    <row r="57" spans="2:6" ht="12.75" outlineLevel="1" thickBot="1">
      <c r="B57" s="8"/>
      <c r="C57" s="20" t="s">
        <v>15</v>
      </c>
      <c r="D57" s="90">
        <f>MIN(D51*$D$7, D53)</f>
        <v>0</v>
      </c>
      <c r="E57" s="91"/>
      <c r="F57" s="11"/>
    </row>
    <row r="58" spans="2:6" ht="12.75" outlineLevel="1" thickBot="1">
      <c r="B58" s="8"/>
      <c r="C58" s="20" t="s">
        <v>16</v>
      </c>
      <c r="D58" s="90">
        <f>MIN(D51*$D$8, D54)</f>
        <v>0</v>
      </c>
      <c r="E58" s="91"/>
      <c r="F58" s="11"/>
    </row>
    <row r="59" spans="2:6" ht="12.75" thickBot="1">
      <c r="B59" s="8"/>
      <c r="C59" s="22" t="s">
        <v>17</v>
      </c>
      <c r="D59" s="95">
        <f>SUM(D57:E58)</f>
        <v>0</v>
      </c>
      <c r="E59" s="96"/>
      <c r="F59" s="11"/>
    </row>
    <row r="60" spans="2:6" ht="12.75" thickBot="1">
      <c r="B60" s="8"/>
      <c r="C60" s="25"/>
      <c r="D60" s="26"/>
      <c r="E60" s="26"/>
      <c r="F60" s="11"/>
    </row>
    <row r="61" spans="2:6" ht="12.75" thickBot="1">
      <c r="B61" s="8"/>
      <c r="C61" s="24" t="s">
        <v>23</v>
      </c>
      <c r="D61" s="106">
        <f>SUM(D57,D47,D37,D27,D17)</f>
        <v>0</v>
      </c>
      <c r="E61" s="107"/>
      <c r="F61" s="11"/>
    </row>
    <row r="62" spans="2:6" ht="12.75" thickBot="1">
      <c r="B62" s="8"/>
      <c r="C62" s="24" t="s">
        <v>24</v>
      </c>
      <c r="D62" s="106">
        <f>SUM(D58,D48,D38,D28,D18)</f>
        <v>0</v>
      </c>
      <c r="E62" s="107"/>
      <c r="F62" s="11"/>
    </row>
    <row r="63" spans="2:6" ht="12.75" thickBot="1">
      <c r="B63" s="8"/>
      <c r="C63" s="27" t="s">
        <v>17</v>
      </c>
      <c r="D63" s="104">
        <f>D59+D49+D39+D29+D19</f>
        <v>0</v>
      </c>
      <c r="E63" s="105"/>
      <c r="F63" s="11"/>
    </row>
    <row r="64" spans="2:6">
      <c r="B64" s="8"/>
      <c r="C64" s="9"/>
      <c r="D64" s="28"/>
      <c r="E64" s="28"/>
      <c r="F64" s="11"/>
    </row>
    <row r="65" spans="2:6">
      <c r="B65" s="8"/>
      <c r="C65" s="12"/>
      <c r="D65" s="10"/>
      <c r="E65" s="10"/>
      <c r="F65" s="11"/>
    </row>
    <row r="66" spans="2:6" ht="12.75" thickBot="1">
      <c r="B66" s="29" t="s">
        <v>25</v>
      </c>
      <c r="C66" s="30"/>
      <c r="D66" s="31"/>
      <c r="E66" s="31"/>
      <c r="F66" s="32"/>
    </row>
  </sheetData>
  <sheetProtection algorithmName="SHA-512" hashValue="22UVHW7ywPy2LKJAusyyYsd4JziYR5yJlT2YNmA9ZZOsznVslW3LliCRK0wKW11v9tT4c/HGlGHj0Hx5GUcA6A==" saltValue="JpKgWuMcEGRsM6KoAgaD7Q==" spinCount="100000" sheet="1" objects="1" scenarios="1" selectLockedCells="1" selectUnlockedCells="1"/>
  <mergeCells count="57">
    <mergeCell ref="D63:E63"/>
    <mergeCell ref="D51:E51"/>
    <mergeCell ref="C52:E52"/>
    <mergeCell ref="D53:E53"/>
    <mergeCell ref="D54:E54"/>
    <mergeCell ref="D55:E55"/>
    <mergeCell ref="C56:E56"/>
    <mergeCell ref="D57:E57"/>
    <mergeCell ref="D58:E58"/>
    <mergeCell ref="D59:E59"/>
    <mergeCell ref="D61:E61"/>
    <mergeCell ref="D62:E62"/>
    <mergeCell ref="C50:E50"/>
    <mergeCell ref="D39:E39"/>
    <mergeCell ref="C40:E40"/>
    <mergeCell ref="D41:E41"/>
    <mergeCell ref="C42:E42"/>
    <mergeCell ref="D43:E43"/>
    <mergeCell ref="D44:E44"/>
    <mergeCell ref="D45:E45"/>
    <mergeCell ref="C46:E46"/>
    <mergeCell ref="D47:E47"/>
    <mergeCell ref="D48:E48"/>
    <mergeCell ref="D49:E49"/>
    <mergeCell ref="D38:E38"/>
    <mergeCell ref="D27:E27"/>
    <mergeCell ref="D28:E28"/>
    <mergeCell ref="D29:E29"/>
    <mergeCell ref="C30:E30"/>
    <mergeCell ref="D31:E31"/>
    <mergeCell ref="C32:E32"/>
    <mergeCell ref="D33:E33"/>
    <mergeCell ref="D34:E34"/>
    <mergeCell ref="D35:E35"/>
    <mergeCell ref="C36:E36"/>
    <mergeCell ref="D37:E37"/>
    <mergeCell ref="C26:E26"/>
    <mergeCell ref="D15:E15"/>
    <mergeCell ref="C16:E16"/>
    <mergeCell ref="D17:E17"/>
    <mergeCell ref="D18:E18"/>
    <mergeCell ref="D19:E19"/>
    <mergeCell ref="C20:E20"/>
    <mergeCell ref="D21:E21"/>
    <mergeCell ref="C22:E22"/>
    <mergeCell ref="D23:E23"/>
    <mergeCell ref="D24:E24"/>
    <mergeCell ref="D25:E25"/>
    <mergeCell ref="C5:E5"/>
    <mergeCell ref="D6:E6"/>
    <mergeCell ref="H7:H14"/>
    <mergeCell ref="D9:E9"/>
    <mergeCell ref="C10:E10"/>
    <mergeCell ref="D11:E11"/>
    <mergeCell ref="C12:E12"/>
    <mergeCell ref="D13:E13"/>
    <mergeCell ref="D14:E14"/>
  </mergeCells>
  <dataValidations count="2">
    <dataValidation type="custom" allowBlank="1" showInputMessage="1" showErrorMessage="1" errorTitle="Input Amount Too Low" error="Minimum treshold requirement for EFR projects is at least $2,500. " sqref="D31:E31 D21:E21" xr:uid="{FBD44D80-0934-4804-B3E6-F6069A574197}">
      <formula1>OR(D21=0, D21&gt;=2500)</formula1>
    </dataValidation>
    <dataValidation type="custom" allowBlank="1" showInputMessage="1" showErrorMessage="1" errorTitle="Input Amount Too Low" error="Minimum treshold requirement for EFR projects is at least $2,500." sqref="D51:E51 D41:E41 D11:E11" xr:uid="{D6118960-8231-4E44-89FD-379164459176}">
      <formula1>OR(D11=0, D11&gt;=2500)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and Disclaimers</vt:lpstr>
      <vt:lpstr>EFR Calculator</vt:lpstr>
      <vt:lpstr>Logic (Backend)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 TEO (TOTEBOARD)</dc:creator>
  <cp:lastModifiedBy>Roy TEO (TOTEBOARD)</cp:lastModifiedBy>
  <dcterms:created xsi:type="dcterms:W3CDTF">2025-09-01T08:13:24Z</dcterms:created>
  <dcterms:modified xsi:type="dcterms:W3CDTF">2025-09-03T07:00:23Z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3db910-0838-4c35-bb3a-1ee21aa199ac_Enabled">
    <vt:lpwstr>true</vt:lpwstr>
  </property>
  <property fmtid="{D5CDD505-2E9C-101B-9397-08002B2CF9AE}" pid="3" name="MSIP_Label_153db910-0838-4c35-bb3a-1ee21aa199ac_SetDate">
    <vt:lpwstr>2025-09-01T09:01:49Z</vt:lpwstr>
  </property>
  <property fmtid="{D5CDD505-2E9C-101B-9397-08002B2CF9AE}" pid="4" name="MSIP_Label_153db910-0838-4c35-bb3a-1ee21aa199ac_Method">
    <vt:lpwstr>Privileged</vt:lpwstr>
  </property>
  <property fmtid="{D5CDD505-2E9C-101B-9397-08002B2CF9AE}" pid="5" name="MSIP_Label_153db910-0838-4c35-bb3a-1ee21aa199ac_Name">
    <vt:lpwstr>Sensitive Normal</vt:lpwstr>
  </property>
  <property fmtid="{D5CDD505-2E9C-101B-9397-08002B2CF9AE}" pid="6" name="MSIP_Label_153db910-0838-4c35-bb3a-1ee21aa199ac_SiteId">
    <vt:lpwstr>0b11c524-9a1c-4e1b-84cb-6336aefc2243</vt:lpwstr>
  </property>
  <property fmtid="{D5CDD505-2E9C-101B-9397-08002B2CF9AE}" pid="7" name="MSIP_Label_153db910-0838-4c35-bb3a-1ee21aa199ac_ActionId">
    <vt:lpwstr>c8c51aa0-ab09-496c-91c9-5c3a31f7ff32</vt:lpwstr>
  </property>
  <property fmtid="{D5CDD505-2E9C-101B-9397-08002B2CF9AE}" pid="8" name="MSIP_Label_153db910-0838-4c35-bb3a-1ee21aa199ac_ContentBits">
    <vt:lpwstr>0</vt:lpwstr>
  </property>
  <property fmtid="{D5CDD505-2E9C-101B-9397-08002B2CF9AE}" pid="9" name="MSIP_Label_153db910-0838-4c35-bb3a-1ee21aa199ac_Tag">
    <vt:lpwstr>10, 0, 1, 1</vt:lpwstr>
  </property>
</Properties>
</file>